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Human Resources\Payroll\Timesheets\"/>
    </mc:Choice>
  </mc:AlternateContent>
  <xr:revisionPtr revIDLastSave="0" documentId="13_ncr:1_{D54B744B-31AE-45ED-97B5-478D8BE6CFDA}" xr6:coauthVersionLast="36" xr6:coauthVersionMax="36" xr10:uidLastSave="{00000000-0000-0000-0000-000000000000}"/>
  <bookViews>
    <workbookView xWindow="-120" yWindow="-120" windowWidth="29016" windowHeight="13608" xr2:uid="{00000000-000D-0000-FFFF-FFFF00000000}"/>
  </bookViews>
  <sheets>
    <sheet name="SM" sheetId="1" r:id="rId1"/>
    <sheet name="Sheet3" sheetId="2" state="hidden" r:id="rId2"/>
  </sheets>
  <definedNames>
    <definedName name="Drop10">Sheet3!$A$1:$A$48</definedName>
    <definedName name="Payperiod">Sheet3!$A$1:$A$34</definedName>
    <definedName name="Payperiod1">Sheet3!#REF!</definedName>
    <definedName name="Payroll_Office_Use_Only">SM!$L$22:$L$29</definedName>
    <definedName name="_xlnm.Print_Area" localSheetId="1">Sheet3!$A$1:$A$48</definedName>
    <definedName name="_xlnm.Print_Area" localSheetId="0">SM!$A$1:$N$52</definedName>
    <definedName name="Z_7C477206_B850_4A94_9962_2F044008B39A_.wvu.Cols" localSheetId="0" hidden="1">SM!$O:$XFD</definedName>
    <definedName name="Z_7C477206_B850_4A94_9962_2F044008B39A_.wvu.PrintArea" localSheetId="1" hidden="1">Sheet3!$A$1:$A$48</definedName>
    <definedName name="Z_7C477206_B850_4A94_9962_2F044008B39A_.wvu.PrintArea" localSheetId="0" hidden="1">SM!$A$1:$N$52</definedName>
    <definedName name="Z_C4117AFB_F4BF_49B8_BCD3_A3D243439C41_.wvu.Cols" localSheetId="0" hidden="1">SM!$O:$XFD</definedName>
    <definedName name="Z_C4117AFB_F4BF_49B8_BCD3_A3D243439C41_.wvu.PrintArea" localSheetId="1" hidden="1">Sheet3!$A$1:$A$48</definedName>
    <definedName name="Z_C4117AFB_F4BF_49B8_BCD3_A3D243439C41_.wvu.PrintArea" localSheetId="0" hidden="1">SM!$A$1:$N$52</definedName>
  </definedNames>
  <calcPr calcId="191029"/>
  <customWorkbookViews>
    <customWorkbookView name="Danny - Personal View" guid="{7C477206-B850-4A94-9962-2F044008B39A}" mergeInterval="0" personalView="1" maximized="1" xWindow="-8" yWindow="-8" windowWidth="1934" windowHeight="907" activeSheetId="1"/>
    <customWorkbookView name="ESC - Personal View" guid="{C4117AFB-F4BF-49B8-BCD3-A3D243439C4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25" i="2" l="1"/>
  <c r="A26" i="2"/>
  <c r="A27" i="2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6" i="2"/>
  <c r="M29" i="1" l="1"/>
  <c r="A2" i="2" l="1"/>
  <c r="A3" i="2" s="1"/>
  <c r="A4" i="2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L8" i="1" l="1"/>
  <c r="L9" i="1"/>
  <c r="L1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33" i="1"/>
  <c r="M23" i="1" s="1"/>
  <c r="I33" i="1"/>
  <c r="F33" i="1"/>
  <c r="M28" i="1" s="1"/>
  <c r="H33" i="1"/>
  <c r="E33" i="1"/>
  <c r="M26" i="1" s="1"/>
  <c r="D33" i="1"/>
  <c r="M25" i="1" s="1"/>
  <c r="C33" i="1"/>
  <c r="M24" i="1" s="1"/>
  <c r="G33" i="1"/>
  <c r="M27" i="1" s="1"/>
  <c r="A25" i="1" l="1"/>
  <c r="A27" i="1" s="1"/>
  <c r="A28" i="1" s="1"/>
  <c r="J33" i="1"/>
  <c r="A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mgonzale</author>
  </authors>
  <commentList>
    <comment ref="L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FSW: Select Payroll begin date from "DROP DOWN LIST"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<sst xmlns="http://schemas.openxmlformats.org/spreadsheetml/2006/main" count="40" uniqueCount="34">
  <si>
    <t>Other</t>
  </si>
  <si>
    <t>This Pay Period</t>
  </si>
  <si>
    <t>Employee's Signature</t>
  </si>
  <si>
    <t>Date</t>
  </si>
  <si>
    <t>Supervisor's Signature</t>
  </si>
  <si>
    <t>Total</t>
  </si>
  <si>
    <t>Paid Holiday</t>
  </si>
  <si>
    <t>Payroll Office Use Only</t>
  </si>
  <si>
    <t>Day of Month</t>
  </si>
  <si>
    <t>Pay Period Begin Date</t>
  </si>
  <si>
    <r>
      <t xml:space="preserve">1.  </t>
    </r>
    <r>
      <rPr>
        <b/>
        <sz val="10"/>
        <rFont val="Arial"/>
        <family val="2"/>
      </rPr>
      <t>Pay period</t>
    </r>
    <r>
      <rPr>
        <sz val="10"/>
        <rFont val="Arial"/>
        <family val="2"/>
      </rPr>
      <t xml:space="preserve"> will be either </t>
    </r>
    <r>
      <rPr>
        <u/>
        <sz val="10"/>
        <rFont val="Arial"/>
        <family val="2"/>
      </rPr>
      <t>1st thru 15th</t>
    </r>
    <r>
      <rPr>
        <sz val="10"/>
        <rFont val="Arial"/>
        <family val="2"/>
      </rPr>
      <t xml:space="preserve"> of month or </t>
    </r>
    <r>
      <rPr>
        <u/>
        <sz val="10"/>
        <rFont val="Arial"/>
        <family val="2"/>
      </rPr>
      <t>16th thru last day</t>
    </r>
    <r>
      <rPr>
        <sz val="10"/>
        <rFont val="Arial"/>
        <family val="2"/>
      </rPr>
      <t xml:space="preserve"> of the month.</t>
    </r>
  </si>
  <si>
    <t>Grand Totals for</t>
  </si>
  <si>
    <t>Vacation</t>
  </si>
  <si>
    <t>Sick</t>
  </si>
  <si>
    <t>Personal</t>
  </si>
  <si>
    <t>Employee Name</t>
  </si>
  <si>
    <t>Banner Id</t>
  </si>
  <si>
    <t>Regular</t>
  </si>
  <si>
    <t>Overtime (Over 40 Hrs)</t>
  </si>
  <si>
    <t>2.  Timesheets should be turned in to your supervisor on the last day worked during the pay period.</t>
  </si>
  <si>
    <t xml:space="preserve">3.  Supervisors will check the timesheet for completeness and accuracy, sign and date prior to turning in to Payroll </t>
  </si>
  <si>
    <t>Hours Worked</t>
  </si>
  <si>
    <t>next payroll cycle.</t>
  </si>
  <si>
    <r>
      <t xml:space="preserve">4.  Timesheets are due to the Payroll Department </t>
    </r>
    <r>
      <rPr>
        <b/>
        <u/>
        <sz val="10"/>
        <rFont val="Arial"/>
        <family val="2"/>
      </rPr>
      <t>No Later Than Noon on the date scheduled.</t>
    </r>
    <r>
      <rPr>
        <sz val="10"/>
        <rFont val="Arial"/>
        <family val="2"/>
      </rPr>
      <t xml:space="preserve"> Timesheets received after the deadline will be processed during the </t>
    </r>
  </si>
  <si>
    <t>PaydateBegin</t>
  </si>
  <si>
    <t>Overtime @ 1.5</t>
  </si>
  <si>
    <t>Supervisor Print Name</t>
  </si>
  <si>
    <t>Explanation of Overtime/Additional Hours</t>
  </si>
  <si>
    <t>(please use additional space on reverse if needed)</t>
  </si>
  <si>
    <t>NOTES:</t>
  </si>
  <si>
    <r>
      <t>5.   If the time sheet is for a previous payroll due to adjustments, additonal hours or overtime, timesheet must be markedd as "</t>
    </r>
    <r>
      <rPr>
        <b/>
        <sz val="10"/>
        <rFont val="Arial"/>
        <family val="2"/>
      </rPr>
      <t>AMENDED</t>
    </r>
    <r>
      <rPr>
        <sz val="10"/>
        <rFont val="Arial"/>
        <family val="2"/>
      </rPr>
      <t>".</t>
    </r>
  </si>
  <si>
    <t xml:space="preserve">I certify that this time card accurately reflects my working time and use of leave, and that I have not worked any hours during this time period that are not reported on this time card. I understand that the accurate recording of hours worked is a serious matter and that those who falsify information could be subject to disciplinary action. I further understand that if there is a disagreement over the College's handling of hours worked during any pay period, I need to notify Payroll Services immediately so the matter can be reviewed and resolved if necessary. </t>
  </si>
  <si>
    <t>Remarks</t>
  </si>
  <si>
    <t>Timesheet for Non-Exempt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</si>
</sst>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dd\,\ mmmm\ dd\,\ yyyy"/>
    <numFmt numFmtId="165" formatCode="[$-F800]dddd\,\ mmmm\ dd\,\ yyyy"/>
  </numFmts>
  <fonts count="13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name val="Arial Unicode MS"/>
      <family val="2"/>
    </font>
    <font>
      <sz val="9"/>
      <color theme="0"/>
      <name val="Cambria"/>
      <family val="1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right"/>
      <protection hidden="1"/>
    </xf>
    <xf numFmtId="0" fontId="2" fillId="0" borderId="3" xfId="0" applyFont="1" applyBorder="1" applyProtection="1">
      <protection hidden="1"/>
    </xf>
    <xf numFmtId="2" fontId="2" fillId="0" borderId="4" xfId="0" applyNumberFormat="1" applyFont="1" applyBorder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44" fontId="2" fillId="0" borderId="0" xfId="1" applyFont="1" applyProtection="1">
      <protection hidden="1"/>
    </xf>
    <xf numFmtId="44" fontId="3" fillId="0" borderId="0" xfId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2" fillId="0" borderId="0" xfId="0" applyNumberFormat="1" applyFont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39" fontId="3" fillId="0" borderId="6" xfId="1" applyNumberFormat="1" applyFont="1" applyBorder="1" applyProtection="1">
      <protection hidden="1"/>
    </xf>
    <xf numFmtId="39" fontId="3" fillId="0" borderId="4" xfId="1" applyNumberFormat="1" applyFont="1" applyBorder="1" applyProtection="1">
      <protection hidden="1"/>
    </xf>
    <xf numFmtId="39" fontId="3" fillId="0" borderId="7" xfId="0" applyNumberFormat="1" applyFont="1" applyBorder="1" applyAlignment="1" applyProtection="1">
      <alignment horizontal="center"/>
      <protection hidden="1"/>
    </xf>
    <xf numFmtId="14" fontId="0" fillId="0" borderId="8" xfId="0" applyNumberFormat="1" applyBorder="1" applyProtection="1">
      <protection locked="0"/>
    </xf>
    <xf numFmtId="14" fontId="2" fillId="0" borderId="0" xfId="0" applyNumberFormat="1" applyFont="1"/>
    <xf numFmtId="0" fontId="2" fillId="0" borderId="9" xfId="0" applyFont="1" applyBorder="1" applyProtection="1">
      <protection hidden="1"/>
    </xf>
    <xf numFmtId="2" fontId="2" fillId="0" borderId="10" xfId="0" applyNumberFormat="1" applyFont="1" applyBorder="1" applyAlignment="1" applyProtection="1">
      <alignment horizontal="right"/>
      <protection hidden="1"/>
    </xf>
    <xf numFmtId="44" fontId="3" fillId="0" borderId="0" xfId="1" applyFont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4" fontId="3" fillId="0" borderId="12" xfId="1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44" fontId="3" fillId="0" borderId="13" xfId="1" applyFont="1" applyBorder="1" applyAlignment="1" applyProtection="1">
      <alignment horizontal="center" wrapText="1"/>
      <protection hidden="1"/>
    </xf>
    <xf numFmtId="14" fontId="0" fillId="0" borderId="0" xfId="0" applyNumberFormat="1"/>
    <xf numFmtId="2" fontId="2" fillId="0" borderId="14" xfId="1" applyNumberFormat="1" applyFont="1" applyBorder="1" applyProtection="1">
      <protection locked="0"/>
    </xf>
    <xf numFmtId="2" fontId="2" fillId="0" borderId="15" xfId="1" applyNumberFormat="1" applyFont="1" applyBorder="1" applyProtection="1">
      <protection locked="0"/>
    </xf>
    <xf numFmtId="2" fontId="2" fillId="0" borderId="2" xfId="1" applyNumberFormat="1" applyFont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4" fontId="2" fillId="0" borderId="0" xfId="1" applyFont="1" applyProtection="1">
      <protection locked="0"/>
    </xf>
    <xf numFmtId="2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44" fontId="2" fillId="0" borderId="0" xfId="1" applyFont="1" applyProtection="1"/>
    <xf numFmtId="44" fontId="2" fillId="0" borderId="0" xfId="1" applyFont="1" applyBorder="1" applyProtection="1"/>
    <xf numFmtId="44" fontId="3" fillId="0" borderId="0" xfId="1" applyFont="1" applyBorder="1" applyAlignment="1" applyProtection="1">
      <alignment horizontal="left"/>
    </xf>
    <xf numFmtId="44" fontId="2" fillId="0" borderId="0" xfId="1" applyFont="1" applyBorder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/>
    </xf>
    <xf numFmtId="39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2" fontId="2" fillId="0" borderId="15" xfId="1" applyNumberFormat="1" applyFont="1" applyBorder="1" applyProtection="1"/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/>
    <xf numFmtId="49" fontId="2" fillId="0" borderId="0" xfId="1" applyNumberFormat="1" applyFont="1" applyBorder="1" applyProtection="1"/>
    <xf numFmtId="0" fontId="2" fillId="0" borderId="0" xfId="1" applyNumberFormat="1" applyFont="1" applyBorder="1" applyProtection="1"/>
    <xf numFmtId="0" fontId="4" fillId="0" borderId="0" xfId="0" applyFont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0" fillId="0" borderId="0" xfId="0" applyFont="1"/>
    <xf numFmtId="0" fontId="2" fillId="0" borderId="16" xfId="1" applyNumberFormat="1" applyFont="1" applyBorder="1" applyProtection="1">
      <protection locked="0"/>
    </xf>
    <xf numFmtId="0" fontId="2" fillId="0" borderId="16" xfId="0" applyFont="1" applyBorder="1" applyProtection="1">
      <protection locked="0"/>
    </xf>
    <xf numFmtId="14" fontId="2" fillId="0" borderId="16" xfId="1" applyNumberFormat="1" applyFont="1" applyBorder="1" applyProtection="1">
      <protection locked="0"/>
    </xf>
    <xf numFmtId="164" fontId="2" fillId="0" borderId="1" xfId="0" applyNumberFormat="1" applyFont="1" applyBorder="1" applyProtection="1">
      <protection hidden="1"/>
    </xf>
    <xf numFmtId="15" fontId="2" fillId="0" borderId="1" xfId="0" applyNumberFormat="1" applyFont="1" applyBorder="1" applyProtection="1"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left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44" fontId="2" fillId="0" borderId="22" xfId="1" applyFont="1" applyBorder="1" applyProtection="1">
      <protection locked="0"/>
    </xf>
    <xf numFmtId="14" fontId="1" fillId="0" borderId="0" xfId="0" applyNumberFormat="1" applyFont="1"/>
    <xf numFmtId="44" fontId="3" fillId="0" borderId="14" xfId="1" applyFont="1" applyBorder="1" applyAlignment="1" applyProtection="1">
      <alignment horizontal="center" wrapText="1"/>
      <protection hidden="1"/>
    </xf>
    <xf numFmtId="44" fontId="2" fillId="0" borderId="16" xfId="1" applyFont="1" applyBorder="1" applyProtection="1"/>
    <xf numFmtId="2" fontId="2" fillId="0" borderId="32" xfId="1" applyNumberFormat="1" applyFont="1" applyBorder="1" applyProtection="1">
      <protection locked="0"/>
    </xf>
    <xf numFmtId="44" fontId="12" fillId="0" borderId="0" xfId="1" applyFont="1" applyProtection="1"/>
    <xf numFmtId="44" fontId="12" fillId="0" borderId="0" xfId="1" applyFont="1" applyBorder="1" applyProtection="1"/>
    <xf numFmtId="0" fontId="12" fillId="0" borderId="0" xfId="0" applyFont="1"/>
    <xf numFmtId="14" fontId="12" fillId="0" borderId="0" xfId="0" applyNumberFormat="1" applyFont="1"/>
    <xf numFmtId="165" fontId="1" fillId="0" borderId="1" xfId="0" applyNumberFormat="1" applyFont="1" applyBorder="1" applyProtection="1">
      <protection hidden="1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4" fontId="1" fillId="0" borderId="0" xfId="1" applyFont="1" applyBorder="1" applyProtection="1"/>
    <xf numFmtId="44" fontId="1" fillId="0" borderId="0" xfId="1" applyFont="1" applyProtection="1"/>
    <xf numFmtId="44" fontId="3" fillId="0" borderId="27" xfId="1" applyFont="1" applyBorder="1" applyAlignment="1" applyProtection="1">
      <alignment horizontal="center" wrapText="1"/>
      <protection hidden="1"/>
    </xf>
    <xf numFmtId="44" fontId="3" fillId="0" borderId="14" xfId="1" applyFont="1" applyBorder="1" applyAlignment="1" applyProtection="1">
      <alignment horizontal="center" wrapText="1"/>
      <protection hidden="1"/>
    </xf>
    <xf numFmtId="0" fontId="11" fillId="0" borderId="33" xfId="0" applyFont="1" applyBorder="1" applyAlignment="1">
      <alignment horizontal="center"/>
    </xf>
    <xf numFmtId="1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49" fontId="2" fillId="0" borderId="25" xfId="0" quotePrefix="1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horizontal="center"/>
    </xf>
    <xf numFmtId="44" fontId="2" fillId="0" borderId="0" xfId="1" applyFont="1" applyBorder="1" applyAlignment="1" applyProtection="1">
      <alignment horizontal="center"/>
    </xf>
    <xf numFmtId="0" fontId="1" fillId="0" borderId="0" xfId="0" applyFont="1" applyAlignment="1">
      <alignment horizontal="center" wrapText="1"/>
    </xf>
    <xf numFmtId="44" fontId="3" fillId="0" borderId="27" xfId="1" applyFont="1" applyBorder="1" applyAlignment="1" applyProtection="1">
      <alignment horizontal="center" wrapText="1"/>
      <protection hidden="1"/>
    </xf>
    <xf numFmtId="44" fontId="3" fillId="0" borderId="14" xfId="1" applyFont="1" applyBorder="1" applyAlignment="1" applyProtection="1">
      <alignment horizontal="center" wrapText="1"/>
      <protection hidden="1"/>
    </xf>
    <xf numFmtId="44" fontId="3" fillId="0" borderId="28" xfId="1" applyFont="1" applyBorder="1" applyAlignment="1" applyProtection="1">
      <alignment horizontal="left"/>
      <protection hidden="1"/>
    </xf>
    <xf numFmtId="44" fontId="3" fillId="0" borderId="29" xfId="1" applyFont="1" applyBorder="1" applyAlignment="1" applyProtection="1">
      <alignment horizontal="left"/>
      <protection hidden="1"/>
    </xf>
    <xf numFmtId="44" fontId="3" fillId="0" borderId="24" xfId="1" applyFont="1" applyBorder="1" applyAlignment="1" applyProtection="1">
      <alignment horizontal="center" wrapText="1"/>
      <protection hidden="1"/>
    </xf>
    <xf numFmtId="44" fontId="3" fillId="0" borderId="15" xfId="1" applyFont="1" applyBorder="1" applyAlignment="1" applyProtection="1">
      <alignment horizontal="center" wrapText="1"/>
      <protection hidden="1"/>
    </xf>
    <xf numFmtId="44" fontId="3" fillId="0" borderId="30" xfId="1" applyFont="1" applyBorder="1" applyAlignment="1" applyProtection="1">
      <alignment horizontal="center" wrapText="1"/>
      <protection hidden="1"/>
    </xf>
    <xf numFmtId="44" fontId="3" fillId="0" borderId="31" xfId="1" applyFont="1" applyBorder="1" applyAlignment="1" applyProtection="1">
      <alignment horizontal="center"/>
      <protection hidden="1"/>
    </xf>
    <xf numFmtId="44" fontId="3" fillId="0" borderId="2" xfId="1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180975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0193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3"/>
  <sheetViews>
    <sheetView showGridLines="0" tabSelected="1" workbookViewId="0">
      <selection activeCell="L11" sqref="L11"/>
    </sheetView>
  </sheetViews>
  <sheetFormatPr defaultColWidth="0" defaultRowHeight="11.4"/>
  <cols>
    <col min="1" max="1" width="28.5546875" style="28" customWidth="1"/>
    <col min="2" max="2" width="9.33203125" style="29" bestFit="1" customWidth="1"/>
    <col min="3" max="3" width="9.33203125" style="29" customWidth="1"/>
    <col min="4" max="4" width="7.88671875" style="29" customWidth="1"/>
    <col min="5" max="5" width="9.33203125" style="29" customWidth="1"/>
    <col min="6" max="6" width="13.44140625" style="29" customWidth="1"/>
    <col min="7" max="7" width="12.6640625" style="29" customWidth="1"/>
    <col min="8" max="8" width="8.5546875" style="29" bestFit="1" customWidth="1"/>
    <col min="9" max="9" width="8.88671875" style="29" bestFit="1" customWidth="1"/>
    <col min="10" max="10" width="10.6640625" style="29" customWidth="1"/>
    <col min="11" max="11" width="5.44140625" style="29" customWidth="1"/>
    <col min="12" max="12" width="14.33203125" style="29" customWidth="1"/>
    <col min="13" max="13" width="10.6640625" style="28" customWidth="1"/>
    <col min="14" max="14" width="10.109375" style="28" bestFit="1" customWidth="1"/>
    <col min="15" max="16" width="9.109375" style="28" hidden="1" customWidth="1"/>
    <col min="17" max="25" width="0" style="28" hidden="1" customWidth="1"/>
    <col min="26" max="26" width="9.109375" style="28" hidden="1" customWidth="1"/>
    <col min="27" max="27" width="9.88671875" style="27" hidden="1" customWidth="1"/>
    <col min="28" max="16384" width="0" style="28" hidden="1"/>
  </cols>
  <sheetData>
    <row r="1" spans="1:27" s="5" customForma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80"/>
      <c r="N1" s="81"/>
      <c r="AA1" s="15" t="s">
        <v>24</v>
      </c>
    </row>
    <row r="2" spans="1:27" s="5" customFormat="1" ht="12">
      <c r="B2" s="6"/>
      <c r="C2" s="6"/>
      <c r="D2" s="6"/>
      <c r="E2" s="6"/>
      <c r="F2" s="6"/>
      <c r="G2" s="6"/>
      <c r="H2" s="6"/>
      <c r="I2" s="7"/>
      <c r="J2" s="7"/>
      <c r="K2" s="7"/>
      <c r="L2" s="7"/>
      <c r="AA2" s="15">
        <v>39387</v>
      </c>
    </row>
    <row r="3" spans="1:27" s="5" customFormat="1" ht="12"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8"/>
      <c r="AA3" s="15">
        <v>39402</v>
      </c>
    </row>
    <row r="4" spans="1:27" s="5" customFormat="1" ht="13.2">
      <c r="A4" s="82" t="s">
        <v>33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AA4" s="15">
        <v>39417</v>
      </c>
    </row>
    <row r="5" spans="1:27" s="5" customForma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AA5" s="15">
        <v>39432</v>
      </c>
    </row>
    <row r="6" spans="1:27" s="5" customForma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9"/>
      <c r="AA6" s="15">
        <v>39448</v>
      </c>
    </row>
    <row r="7" spans="1:27" s="32" customFormat="1" ht="13.8" thickBot="1">
      <c r="B7" s="33"/>
      <c r="C7" s="34"/>
      <c r="D7" s="33"/>
      <c r="E7" s="33"/>
      <c r="F7" s="33"/>
      <c r="G7" s="33"/>
      <c r="H7" s="33"/>
      <c r="I7" s="18" t="s">
        <v>9</v>
      </c>
      <c r="J7" s="6"/>
      <c r="K7" s="33"/>
      <c r="L7" s="14">
        <v>45383</v>
      </c>
      <c r="M7" s="28"/>
      <c r="AA7" s="15">
        <v>39463</v>
      </c>
    </row>
    <row r="8" spans="1:27" s="32" customFormat="1" ht="12">
      <c r="A8" s="83" t="s">
        <v>16</v>
      </c>
      <c r="B8" s="84"/>
      <c r="C8" s="10"/>
      <c r="D8" s="92" t="s">
        <v>15</v>
      </c>
      <c r="E8" s="92"/>
      <c r="F8" s="93"/>
      <c r="G8" s="35"/>
      <c r="H8" s="87"/>
      <c r="I8" s="87"/>
      <c r="J8" s="87"/>
      <c r="K8" s="36"/>
      <c r="L8" s="48">
        <f>DAY(DATE(YEAR(L7),MONTH(L7)+1,1)-1)</f>
        <v>30</v>
      </c>
      <c r="M8" s="47"/>
      <c r="N8" s="47"/>
      <c r="AA8" s="15">
        <v>39479</v>
      </c>
    </row>
    <row r="9" spans="1:27" s="32" customFormat="1" ht="12" thickBot="1">
      <c r="A9" s="85"/>
      <c r="B9" s="86"/>
      <c r="C9" s="59"/>
      <c r="D9" s="60"/>
      <c r="E9" s="60"/>
      <c r="F9" s="61"/>
      <c r="G9" s="34"/>
      <c r="H9" s="88"/>
      <c r="I9" s="88"/>
      <c r="J9" s="88"/>
      <c r="K9" s="37"/>
      <c r="L9" s="49">
        <f>DAY(L7)</f>
        <v>1</v>
      </c>
      <c r="AA9" s="15">
        <v>39494</v>
      </c>
    </row>
    <row r="10" spans="1:27" s="32" customFormat="1" ht="12" thickBot="1">
      <c r="B10" s="33"/>
      <c r="C10" s="34"/>
      <c r="D10" s="34"/>
      <c r="E10" s="34"/>
      <c r="F10" s="33"/>
      <c r="G10" s="33"/>
      <c r="H10" s="33"/>
      <c r="I10" s="34"/>
      <c r="J10" s="33"/>
      <c r="K10" s="33"/>
      <c r="L10" s="49">
        <f>MONTH(L7)</f>
        <v>4</v>
      </c>
      <c r="AA10" s="15">
        <v>39508</v>
      </c>
    </row>
    <row r="11" spans="1:27" s="32" customFormat="1" ht="12" customHeight="1">
      <c r="A11" s="19"/>
      <c r="B11" s="96" t="s">
        <v>21</v>
      </c>
      <c r="C11" s="20"/>
      <c r="D11" s="20"/>
      <c r="E11" s="20"/>
      <c r="F11" s="90" t="s">
        <v>18</v>
      </c>
      <c r="G11" s="77" t="s">
        <v>6</v>
      </c>
      <c r="H11" s="94" t="s">
        <v>0</v>
      </c>
      <c r="I11" s="97" t="s">
        <v>32</v>
      </c>
      <c r="J11" s="38"/>
      <c r="AA11" s="15">
        <v>39523</v>
      </c>
    </row>
    <row r="12" spans="1:27" s="32" customFormat="1" ht="12" customHeight="1">
      <c r="A12" s="21" t="s">
        <v>8</v>
      </c>
      <c r="B12" s="95"/>
      <c r="C12" s="22" t="s">
        <v>12</v>
      </c>
      <c r="D12" s="63" t="s">
        <v>13</v>
      </c>
      <c r="E12" s="63" t="s">
        <v>14</v>
      </c>
      <c r="F12" s="91"/>
      <c r="G12" s="78"/>
      <c r="H12" s="95"/>
      <c r="I12" s="98"/>
      <c r="J12" s="39"/>
      <c r="K12" s="33"/>
      <c r="AA12" s="15">
        <v>39539</v>
      </c>
    </row>
    <row r="13" spans="1:27">
      <c r="A13" s="53">
        <f>L7</f>
        <v>45383</v>
      </c>
      <c r="B13" s="24"/>
      <c r="C13" s="24"/>
      <c r="D13" s="24"/>
      <c r="E13" s="24"/>
      <c r="F13" s="24"/>
      <c r="G13" s="24"/>
      <c r="H13" s="25"/>
      <c r="I13" s="26"/>
      <c r="J13" s="28"/>
      <c r="L13" s="28"/>
      <c r="AA13" s="27">
        <v>39554</v>
      </c>
    </row>
    <row r="14" spans="1:27">
      <c r="A14" s="53">
        <f t="shared" ref="A14:A24" si="0">SUM(A13+1)</f>
        <v>45384</v>
      </c>
      <c r="B14" s="25"/>
      <c r="C14" s="25"/>
      <c r="D14" s="25"/>
      <c r="E14" s="25"/>
      <c r="F14" s="25"/>
      <c r="G14" s="25"/>
      <c r="H14" s="25"/>
      <c r="I14" s="26"/>
      <c r="J14" s="28"/>
      <c r="K14" s="28"/>
      <c r="L14" s="28"/>
      <c r="AA14" s="27">
        <v>39569</v>
      </c>
    </row>
    <row r="15" spans="1:27">
      <c r="A15" s="53">
        <f t="shared" si="0"/>
        <v>45385</v>
      </c>
      <c r="B15" s="25"/>
      <c r="C15" s="25"/>
      <c r="D15" s="25"/>
      <c r="E15" s="25"/>
      <c r="F15" s="25"/>
      <c r="G15" s="25"/>
      <c r="H15" s="25"/>
      <c r="I15" s="26"/>
      <c r="J15" s="28"/>
      <c r="K15" s="28"/>
      <c r="L15" s="28"/>
      <c r="AA15" s="27">
        <v>39584</v>
      </c>
    </row>
    <row r="16" spans="1:27">
      <c r="A16" s="53">
        <f t="shared" si="0"/>
        <v>45386</v>
      </c>
      <c r="B16" s="25"/>
      <c r="C16" s="25"/>
      <c r="D16" s="25"/>
      <c r="E16" s="25"/>
      <c r="F16" s="25"/>
      <c r="G16" s="25"/>
      <c r="H16" s="25"/>
      <c r="I16" s="26"/>
      <c r="J16" s="28"/>
      <c r="K16" s="28"/>
      <c r="L16" s="28"/>
      <c r="AA16" s="27">
        <v>39600</v>
      </c>
    </row>
    <row r="17" spans="1:27">
      <c r="A17" s="53">
        <f t="shared" si="0"/>
        <v>45387</v>
      </c>
      <c r="B17" s="25"/>
      <c r="C17" s="25"/>
      <c r="D17" s="25"/>
      <c r="E17" s="25"/>
      <c r="F17" s="25"/>
      <c r="G17" s="25"/>
      <c r="H17" s="25"/>
      <c r="I17" s="26"/>
      <c r="J17" s="28"/>
      <c r="K17" s="28"/>
      <c r="L17" s="28"/>
      <c r="AA17" s="27">
        <v>39615</v>
      </c>
    </row>
    <row r="18" spans="1:27">
      <c r="A18" s="53">
        <f t="shared" si="0"/>
        <v>45388</v>
      </c>
      <c r="B18" s="25"/>
      <c r="C18" s="25"/>
      <c r="D18" s="25"/>
      <c r="E18" s="25"/>
      <c r="F18" s="25"/>
      <c r="G18" s="25"/>
      <c r="H18" s="25"/>
      <c r="I18" s="26"/>
      <c r="J18" s="28"/>
      <c r="K18" s="28"/>
      <c r="L18" s="28"/>
      <c r="AA18" s="27">
        <v>39630</v>
      </c>
    </row>
    <row r="19" spans="1:27">
      <c r="A19" s="53">
        <f t="shared" si="0"/>
        <v>45389</v>
      </c>
      <c r="B19" s="25"/>
      <c r="C19" s="25"/>
      <c r="D19" s="25"/>
      <c r="E19" s="25"/>
      <c r="F19" s="25"/>
      <c r="G19" s="25"/>
      <c r="H19" s="25"/>
      <c r="I19" s="26"/>
      <c r="J19" s="28"/>
      <c r="K19" s="28"/>
      <c r="L19" s="28"/>
      <c r="AA19" s="27">
        <v>39645</v>
      </c>
    </row>
    <row r="20" spans="1:27" ht="12" thickBot="1">
      <c r="A20" s="53">
        <f t="shared" si="0"/>
        <v>45390</v>
      </c>
      <c r="B20" s="25"/>
      <c r="C20" s="25"/>
      <c r="D20" s="25"/>
      <c r="E20" s="25"/>
      <c r="F20" s="25"/>
      <c r="G20" s="25"/>
      <c r="H20" s="25"/>
      <c r="I20" s="26"/>
      <c r="J20" s="28"/>
      <c r="K20" s="28"/>
      <c r="L20" s="28"/>
      <c r="AA20" s="27">
        <v>39661</v>
      </c>
    </row>
    <row r="21" spans="1:27" ht="12.6" thickBot="1">
      <c r="A21" s="53">
        <f t="shared" si="0"/>
        <v>45391</v>
      </c>
      <c r="B21" s="25"/>
      <c r="C21" s="25"/>
      <c r="D21" s="25"/>
      <c r="E21" s="25"/>
      <c r="F21" s="25"/>
      <c r="G21" s="25"/>
      <c r="H21" s="25"/>
      <c r="I21" s="26"/>
      <c r="J21" s="28"/>
      <c r="K21" s="28"/>
      <c r="L21" s="55" t="s">
        <v>7</v>
      </c>
      <c r="M21" s="56"/>
      <c r="AA21" s="27">
        <v>39676</v>
      </c>
    </row>
    <row r="22" spans="1:27" ht="12">
      <c r="A22" s="53">
        <f t="shared" si="0"/>
        <v>45392</v>
      </c>
      <c r="B22" s="25"/>
      <c r="C22" s="25"/>
      <c r="D22" s="25"/>
      <c r="E22" s="25"/>
      <c r="F22" s="25"/>
      <c r="G22" s="25"/>
      <c r="H22" s="25"/>
      <c r="I22" s="26"/>
      <c r="J22" s="28"/>
      <c r="K22" s="28"/>
      <c r="L22" s="57"/>
      <c r="M22" s="58"/>
      <c r="AA22" s="27">
        <v>39692</v>
      </c>
    </row>
    <row r="23" spans="1:27">
      <c r="A23" s="53">
        <f t="shared" si="0"/>
        <v>45393</v>
      </c>
      <c r="B23" s="25"/>
      <c r="C23" s="25"/>
      <c r="D23" s="25"/>
      <c r="E23" s="25"/>
      <c r="F23" s="25"/>
      <c r="G23" s="25"/>
      <c r="H23" s="25"/>
      <c r="I23" s="26"/>
      <c r="J23" s="28"/>
      <c r="K23" s="30"/>
      <c r="L23" s="1" t="s">
        <v>17</v>
      </c>
      <c r="M23" s="2">
        <f>B33</f>
        <v>0</v>
      </c>
      <c r="AA23" s="27">
        <v>39707</v>
      </c>
    </row>
    <row r="24" spans="1:27">
      <c r="A24" s="53">
        <f t="shared" si="0"/>
        <v>45394</v>
      </c>
      <c r="B24" s="25"/>
      <c r="C24" s="25"/>
      <c r="D24" s="25"/>
      <c r="E24" s="25"/>
      <c r="F24" s="25"/>
      <c r="G24" s="25"/>
      <c r="H24" s="25"/>
      <c r="I24" s="26"/>
      <c r="J24" s="28"/>
      <c r="K24" s="28"/>
      <c r="L24" s="1" t="s">
        <v>12</v>
      </c>
      <c r="M24" s="2">
        <f>C33</f>
        <v>0</v>
      </c>
      <c r="AA24" s="27">
        <v>39722</v>
      </c>
    </row>
    <row r="25" spans="1:27" ht="13.2">
      <c r="A25" s="70">
        <f>IF(L$8&gt;=28,A24+1,"")</f>
        <v>45395</v>
      </c>
      <c r="B25" s="25"/>
      <c r="C25" s="25"/>
      <c r="D25" s="25"/>
      <c r="E25" s="25"/>
      <c r="F25" s="25"/>
      <c r="G25" s="25"/>
      <c r="H25" s="25"/>
      <c r="I25" s="26"/>
      <c r="J25" s="28"/>
      <c r="K25" s="28"/>
      <c r="L25" s="1" t="s">
        <v>13</v>
      </c>
      <c r="M25" s="2">
        <f>D33</f>
        <v>0</v>
      </c>
      <c r="AA25" s="27">
        <v>39737</v>
      </c>
    </row>
    <row r="26" spans="1:27" ht="13.2">
      <c r="A26" s="70">
        <f>IF(AND(L$8=28,L$10=2,L9=1),A25+1,(IF(OR(L8&gt;=29,L10&lt;&gt;2),A25+1,"")))</f>
        <v>45396</v>
      </c>
      <c r="B26" s="25"/>
      <c r="C26" s="25"/>
      <c r="D26" s="25"/>
      <c r="E26" s="25"/>
      <c r="F26" s="25"/>
      <c r="G26" s="25"/>
      <c r="H26" s="25"/>
      <c r="I26" s="26"/>
      <c r="J26" s="28"/>
      <c r="K26" s="28"/>
      <c r="L26" s="1" t="s">
        <v>14</v>
      </c>
      <c r="M26" s="2">
        <f>E33</f>
        <v>0</v>
      </c>
    </row>
    <row r="27" spans="1:27" ht="13.2">
      <c r="A27" s="70">
        <f>IF(L$8&gt;=30,A25+2,IF(L9=1,A25+2,""))</f>
        <v>45397</v>
      </c>
      <c r="B27" s="25"/>
      <c r="C27" s="25"/>
      <c r="D27" s="25"/>
      <c r="E27" s="25"/>
      <c r="F27" s="25"/>
      <c r="G27" s="25"/>
      <c r="H27" s="25"/>
      <c r="I27" s="26"/>
      <c r="J27" s="28"/>
      <c r="K27" s="28"/>
      <c r="L27" s="1" t="s">
        <v>6</v>
      </c>
      <c r="M27" s="2">
        <f>G33</f>
        <v>0</v>
      </c>
    </row>
    <row r="28" spans="1:27" ht="13.2">
      <c r="A28" s="70" t="str">
        <f>IF(AND(L8 = 31,L9 &lt;&gt;1),A27+1,"")</f>
        <v/>
      </c>
      <c r="B28" s="25"/>
      <c r="C28" s="65"/>
      <c r="D28" s="24"/>
      <c r="E28" s="25"/>
      <c r="F28" s="25"/>
      <c r="G28" s="25"/>
      <c r="H28" s="25"/>
      <c r="I28" s="26"/>
      <c r="J28" s="28"/>
      <c r="K28" s="28"/>
      <c r="L28" s="16" t="s">
        <v>25</v>
      </c>
      <c r="M28" s="17">
        <f>F33</f>
        <v>0</v>
      </c>
    </row>
    <row r="29" spans="1:27" ht="12" thickBot="1">
      <c r="A29" s="54"/>
      <c r="B29" s="25"/>
      <c r="C29" s="25"/>
      <c r="D29" s="25"/>
      <c r="E29" s="25"/>
      <c r="F29" s="25"/>
      <c r="G29" s="25"/>
      <c r="H29" s="25"/>
      <c r="I29" s="26"/>
      <c r="J29" s="28"/>
      <c r="K29" s="28"/>
      <c r="L29" s="3" t="s">
        <v>0</v>
      </c>
      <c r="M29" s="4">
        <f>H33</f>
        <v>0</v>
      </c>
    </row>
    <row r="30" spans="1:27" s="32" customFormat="1">
      <c r="A30" s="1"/>
      <c r="B30" s="40"/>
      <c r="C30" s="40"/>
      <c r="D30" s="40"/>
      <c r="E30" s="40"/>
      <c r="F30" s="40"/>
      <c r="G30" s="40"/>
      <c r="H30" s="40"/>
      <c r="I30" s="26"/>
      <c r="L30" s="33"/>
      <c r="AA30" s="15"/>
    </row>
    <row r="31" spans="1:27" s="32" customFormat="1">
      <c r="A31" s="1"/>
      <c r="B31" s="40"/>
      <c r="C31" s="40"/>
      <c r="D31" s="40"/>
      <c r="E31" s="40"/>
      <c r="F31" s="40"/>
      <c r="G31" s="40"/>
      <c r="H31" s="40"/>
      <c r="I31" s="26"/>
      <c r="L31" s="33"/>
      <c r="AA31" s="15"/>
    </row>
    <row r="32" spans="1:27" s="32" customFormat="1" ht="12.6" thickBot="1">
      <c r="A32" s="1" t="s">
        <v>11</v>
      </c>
      <c r="B32" s="40"/>
      <c r="C32" s="40"/>
      <c r="D32" s="40"/>
      <c r="E32" s="40"/>
      <c r="F32" s="40"/>
      <c r="G32" s="40"/>
      <c r="H32" s="40"/>
      <c r="I32" s="26"/>
      <c r="J32" s="41" t="s">
        <v>5</v>
      </c>
      <c r="L32" s="33"/>
      <c r="N32" s="42"/>
      <c r="O32" s="42"/>
      <c r="AA32" s="15"/>
    </row>
    <row r="33" spans="1:27" s="32" customFormat="1" ht="12.6" thickBot="1">
      <c r="A33" s="3" t="s">
        <v>1</v>
      </c>
      <c r="B33" s="11">
        <f t="shared" ref="B33:I33" si="1">SUM(B13:B32)</f>
        <v>0</v>
      </c>
      <c r="C33" s="11">
        <f t="shared" si="1"/>
        <v>0</v>
      </c>
      <c r="D33" s="11">
        <f t="shared" si="1"/>
        <v>0</v>
      </c>
      <c r="E33" s="11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2">
        <f t="shared" si="1"/>
        <v>0</v>
      </c>
      <c r="J33" s="13">
        <f>SUM(B33:I33)</f>
        <v>0</v>
      </c>
      <c r="L33" s="33"/>
      <c r="O33" s="42"/>
      <c r="AA33" s="15"/>
    </row>
    <row r="34" spans="1:27" s="32" customFormat="1" ht="13.2">
      <c r="B34" s="33"/>
      <c r="C34" s="33"/>
      <c r="D34" s="33"/>
      <c r="E34" s="33"/>
      <c r="F34" s="33"/>
      <c r="G34" s="33"/>
      <c r="H34" s="33"/>
      <c r="I34" s="33"/>
      <c r="J34" s="33"/>
      <c r="L34" s="73"/>
      <c r="M34" s="73"/>
      <c r="O34" s="42"/>
      <c r="AA34" s="15"/>
    </row>
    <row r="35" spans="1:27" s="71" customFormat="1" ht="54" customHeight="1">
      <c r="A35" s="89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73"/>
      <c r="L35" s="73"/>
      <c r="M35" s="73"/>
      <c r="O35" s="72"/>
      <c r="AA35" s="62"/>
    </row>
    <row r="36" spans="1:27" s="71" customFormat="1" ht="13.5" customHeight="1" thickBo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3"/>
      <c r="L36" s="50"/>
      <c r="M36" s="32"/>
      <c r="O36" s="72"/>
      <c r="AA36" s="62"/>
    </row>
    <row r="37" spans="1:27" s="32" customFormat="1" ht="12.6" thickBot="1">
      <c r="B37" s="33"/>
      <c r="C37" s="33"/>
      <c r="D37" s="33"/>
      <c r="E37" s="33"/>
      <c r="F37" s="33"/>
      <c r="G37" s="43" t="s">
        <v>26</v>
      </c>
      <c r="H37" s="33"/>
      <c r="I37" s="50"/>
      <c r="J37" s="50"/>
      <c r="K37" s="51"/>
      <c r="O37" s="42"/>
      <c r="AA37" s="15"/>
    </row>
    <row r="38" spans="1:27" s="32" customFormat="1" ht="12.6" thickBot="1">
      <c r="A38" s="43" t="s">
        <v>2</v>
      </c>
      <c r="B38" s="50"/>
      <c r="C38" s="50"/>
      <c r="D38" s="50"/>
      <c r="E38" s="50"/>
      <c r="F38" s="34"/>
      <c r="G38" s="34"/>
      <c r="H38" s="34"/>
      <c r="I38" s="44"/>
      <c r="J38" s="34"/>
      <c r="K38" s="33"/>
      <c r="L38" s="50"/>
      <c r="AA38" s="15"/>
    </row>
    <row r="39" spans="1:27" s="32" customFormat="1" ht="12.6" thickBot="1">
      <c r="A39" s="43"/>
      <c r="B39" s="34"/>
      <c r="C39" s="34"/>
      <c r="D39" s="45"/>
      <c r="E39" s="34"/>
      <c r="F39" s="33"/>
      <c r="G39" s="43" t="s">
        <v>4</v>
      </c>
      <c r="H39" s="34"/>
      <c r="I39" s="50"/>
      <c r="J39" s="50"/>
      <c r="K39" s="50"/>
      <c r="N39" s="34"/>
      <c r="O39" s="34"/>
      <c r="AA39" s="15"/>
    </row>
    <row r="40" spans="1:27" s="32" customFormat="1" ht="12.6" thickBot="1">
      <c r="A40" s="43" t="s">
        <v>3</v>
      </c>
      <c r="B40" s="52"/>
      <c r="C40" s="52"/>
      <c r="D40" s="52"/>
      <c r="E40" s="34"/>
      <c r="F40" s="33"/>
      <c r="G40" s="43"/>
      <c r="H40" s="33"/>
      <c r="I40" s="33"/>
      <c r="J40" s="33"/>
      <c r="K40" s="33"/>
      <c r="L40" s="33"/>
      <c r="N40" s="33"/>
      <c r="O40" s="33"/>
      <c r="AA40" s="15"/>
    </row>
    <row r="41" spans="1:27" s="32" customFormat="1" ht="12.6" thickBot="1">
      <c r="F41" s="33"/>
      <c r="G41" s="43" t="s">
        <v>3</v>
      </c>
      <c r="H41" s="33"/>
      <c r="I41" s="52"/>
      <c r="J41" s="52"/>
      <c r="K41" s="52"/>
      <c r="N41" s="34"/>
      <c r="O41" s="34"/>
      <c r="AA41" s="15"/>
    </row>
    <row r="42" spans="1:27" s="32" customFormat="1">
      <c r="B42" s="34"/>
      <c r="C42" s="34"/>
      <c r="D42" s="34"/>
      <c r="E42" s="45"/>
      <c r="F42" s="34"/>
      <c r="G42" s="34"/>
      <c r="H42" s="34"/>
      <c r="I42" s="33"/>
      <c r="J42" s="33"/>
      <c r="K42" s="33"/>
      <c r="L42" s="33"/>
      <c r="AA42" s="15"/>
    </row>
    <row r="43" spans="1:27" s="32" customFormat="1" ht="12.6" thickBot="1">
      <c r="A43" s="43" t="s">
        <v>27</v>
      </c>
      <c r="B43" s="33"/>
      <c r="C43" s="64"/>
      <c r="D43" s="64"/>
      <c r="E43" s="64"/>
      <c r="F43" s="64"/>
      <c r="G43" s="64"/>
      <c r="H43" s="64"/>
      <c r="I43" s="64"/>
      <c r="J43" s="34"/>
      <c r="K43" s="33"/>
      <c r="L43" s="66"/>
      <c r="M43" s="68"/>
      <c r="AA43" s="15"/>
    </row>
    <row r="44" spans="1:27" s="68" customFormat="1" ht="14.25" customHeight="1">
      <c r="B44" s="66"/>
      <c r="C44" s="79" t="s">
        <v>28</v>
      </c>
      <c r="D44" s="79"/>
      <c r="E44" s="79"/>
      <c r="F44" s="79"/>
      <c r="G44" s="79"/>
      <c r="H44" s="79"/>
      <c r="I44" s="79"/>
      <c r="J44" s="67"/>
      <c r="K44" s="66"/>
      <c r="L44" s="33"/>
      <c r="M44" s="32"/>
      <c r="AA44" s="69"/>
    </row>
    <row r="45" spans="1:27" s="32" customFormat="1" ht="8.25" customHeight="1">
      <c r="A45" s="46"/>
      <c r="B45" s="33"/>
      <c r="C45" s="33"/>
      <c r="D45" s="33"/>
      <c r="E45" s="33"/>
      <c r="F45" s="33"/>
      <c r="G45" s="33"/>
      <c r="H45" s="33"/>
      <c r="I45" s="34"/>
      <c r="J45" s="34"/>
      <c r="K45" s="34"/>
      <c r="L45" s="33"/>
      <c r="AA45" s="15"/>
    </row>
    <row r="46" spans="1:27" s="32" customFormat="1" ht="13.2">
      <c r="A46" s="46" t="s">
        <v>29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75"/>
      <c r="M46" s="71"/>
      <c r="AA46" s="15"/>
    </row>
    <row r="47" spans="1:27" s="71" customFormat="1" ht="13.2">
      <c r="A47" s="71" t="s">
        <v>10</v>
      </c>
      <c r="L47" s="75"/>
      <c r="AA47" s="62"/>
    </row>
    <row r="48" spans="1:27" s="71" customFormat="1" ht="13.2">
      <c r="A48" s="71" t="s">
        <v>19</v>
      </c>
      <c r="AA48" s="62"/>
    </row>
    <row r="49" spans="1:27" s="71" customFormat="1" ht="13.2">
      <c r="A49" s="71" t="s">
        <v>20</v>
      </c>
      <c r="AA49" s="62"/>
    </row>
    <row r="50" spans="1:27" s="71" customFormat="1" ht="13.2">
      <c r="A50" s="71" t="s">
        <v>23</v>
      </c>
      <c r="AA50" s="62"/>
    </row>
    <row r="51" spans="1:27" s="71" customFormat="1" ht="13.2">
      <c r="A51" s="71" t="s">
        <v>22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AA51" s="62"/>
    </row>
    <row r="52" spans="1:27" s="71" customFormat="1" ht="13.2">
      <c r="A52" s="71" t="s">
        <v>30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/>
      <c r="M52" s="32"/>
      <c r="AA52" s="62"/>
    </row>
    <row r="53" spans="1:27" s="32" customFormat="1" ht="13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1"/>
      <c r="M53" s="28"/>
      <c r="AA53" s="15"/>
    </row>
  </sheetData>
  <protectedRanges>
    <protectedRange sqref="C43:I43" name="Range1"/>
  </protectedRanges>
  <customSheetViews>
    <customSheetView guid="{7C477206-B850-4A94-9962-2F044008B39A}" showGridLines="0" hiddenColumns="1">
      <selection activeCell="F1" sqref="F1:F1048576"/>
      <colBreaks count="1" manualBreakCount="1">
        <brk id="14" max="48" man="1"/>
      </colBreaks>
      <pageMargins left="0.25" right="0.25" top="0.25" bottom="0.2" header="0.5" footer="0.37"/>
      <pageSetup scale="85" orientation="landscape" r:id="rId1"/>
      <headerFooter alignWithMargins="0"/>
    </customSheetView>
    <customSheetView guid="{C4117AFB-F4BF-49B8-BCD3-A3D243439C41}" showGridLines="0" hiddenColumns="1">
      <selection activeCell="F1" sqref="F1:F1048576"/>
      <colBreaks count="1" manualBreakCount="1">
        <brk id="14" max="48" man="1"/>
      </colBreaks>
      <pageMargins left="0.25" right="0.25" top="0.25" bottom="0.2" header="0.5" footer="0.37"/>
      <pageSetup scale="85" orientation="landscape" r:id="rId2"/>
      <headerFooter alignWithMargins="0"/>
    </customSheetView>
  </customSheetViews>
  <mergeCells count="13">
    <mergeCell ref="C44:I44"/>
    <mergeCell ref="M1:N1"/>
    <mergeCell ref="A4:N4"/>
    <mergeCell ref="A8:B8"/>
    <mergeCell ref="A9:B9"/>
    <mergeCell ref="H8:J8"/>
    <mergeCell ref="H9:J9"/>
    <mergeCell ref="A35:J35"/>
    <mergeCell ref="F11:F12"/>
    <mergeCell ref="D8:F8"/>
    <mergeCell ref="H11:H12"/>
    <mergeCell ref="B11:B12"/>
    <mergeCell ref="I11:I12"/>
  </mergeCells>
  <phoneticPr fontId="0" type="noConversion"/>
  <dataValidations count="1">
    <dataValidation type="list" allowBlank="1" showInputMessage="1" showErrorMessage="1" sqref="L7" xr:uid="{00000000-0002-0000-0000-000000000000}">
      <formula1>Drop10</formula1>
    </dataValidation>
  </dataValidations>
  <pageMargins left="0.25" right="0.25" top="0.25" bottom="0.2" header="0.5" footer="0.37"/>
  <pageSetup scale="85" orientation="landscape" r:id="rId3"/>
  <headerFooter alignWithMargins="0"/>
  <colBreaks count="1" manualBreakCount="1">
    <brk id="14" max="48" man="1"/>
  </colBreaks>
  <cellWatches>
    <cellWatch r="L7"/>
  </cellWatch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7"/>
  <sheetViews>
    <sheetView workbookViewId="0">
      <selection activeCell="D31" sqref="D31"/>
    </sheetView>
  </sheetViews>
  <sheetFormatPr defaultRowHeight="13.2"/>
  <cols>
    <col min="1" max="1" width="10.109375" bestFit="1" customWidth="1"/>
    <col min="2" max="2" width="11.44140625" customWidth="1"/>
  </cols>
  <sheetData>
    <row r="1" spans="1:2">
      <c r="A1" s="23">
        <v>45292</v>
      </c>
      <c r="B1" s="62"/>
    </row>
    <row r="2" spans="1:2">
      <c r="A2" s="23">
        <f t="shared" ref="A2:A65" si="0">A1+15</f>
        <v>45307</v>
      </c>
      <c r="B2" s="23"/>
    </row>
    <row r="3" spans="1:2">
      <c r="A3" s="23">
        <f>A2+16</f>
        <v>45323</v>
      </c>
      <c r="B3" s="23"/>
    </row>
    <row r="4" spans="1:2">
      <c r="A4" s="23">
        <f t="shared" si="0"/>
        <v>45338</v>
      </c>
      <c r="B4" s="23"/>
    </row>
    <row r="5" spans="1:2">
      <c r="A5" s="23">
        <v>45352</v>
      </c>
      <c r="B5" s="23"/>
    </row>
    <row r="6" spans="1:2">
      <c r="A6" s="23">
        <f t="shared" si="0"/>
        <v>45367</v>
      </c>
      <c r="B6" s="23"/>
    </row>
    <row r="7" spans="1:2">
      <c r="A7" s="23">
        <f>A6+16</f>
        <v>45383</v>
      </c>
      <c r="B7" s="23"/>
    </row>
    <row r="8" spans="1:2">
      <c r="A8" s="23">
        <f t="shared" si="0"/>
        <v>45398</v>
      </c>
      <c r="B8" s="23"/>
    </row>
    <row r="9" spans="1:2">
      <c r="A9" s="23">
        <f t="shared" si="0"/>
        <v>45413</v>
      </c>
      <c r="B9" s="23"/>
    </row>
    <row r="10" spans="1:2">
      <c r="A10" s="23">
        <f t="shared" si="0"/>
        <v>45428</v>
      </c>
      <c r="B10" s="23"/>
    </row>
    <row r="11" spans="1:2">
      <c r="A11" s="23">
        <f>A10+16</f>
        <v>45444</v>
      </c>
      <c r="B11" s="23"/>
    </row>
    <row r="12" spans="1:2">
      <c r="A12" s="23">
        <f t="shared" si="0"/>
        <v>45459</v>
      </c>
      <c r="B12" s="23"/>
    </row>
    <row r="13" spans="1:2">
      <c r="A13" s="23">
        <f t="shared" si="0"/>
        <v>45474</v>
      </c>
      <c r="B13" s="23"/>
    </row>
    <row r="14" spans="1:2">
      <c r="A14" s="23">
        <f t="shared" si="0"/>
        <v>45489</v>
      </c>
      <c r="B14" s="23"/>
    </row>
    <row r="15" spans="1:2">
      <c r="A15" s="23">
        <f>A14+16</f>
        <v>45505</v>
      </c>
      <c r="B15" s="23"/>
    </row>
    <row r="16" spans="1:2">
      <c r="A16" s="23">
        <f t="shared" si="0"/>
        <v>45520</v>
      </c>
      <c r="B16" s="23"/>
    </row>
    <row r="17" spans="1:2">
      <c r="A17" s="23">
        <f>A16+16</f>
        <v>45536</v>
      </c>
      <c r="B17" s="23"/>
    </row>
    <row r="18" spans="1:2">
      <c r="A18" s="23">
        <f t="shared" si="0"/>
        <v>45551</v>
      </c>
      <c r="B18" s="23"/>
    </row>
    <row r="19" spans="1:2">
      <c r="A19" s="23">
        <f>A18+15</f>
        <v>45566</v>
      </c>
      <c r="B19" s="23"/>
    </row>
    <row r="20" spans="1:2">
      <c r="A20" s="23">
        <f t="shared" si="0"/>
        <v>45581</v>
      </c>
      <c r="B20" s="23"/>
    </row>
    <row r="21" spans="1:2">
      <c r="A21" s="23">
        <f>A20+16</f>
        <v>45597</v>
      </c>
      <c r="B21" s="23"/>
    </row>
    <row r="22" spans="1:2">
      <c r="A22" s="23">
        <f t="shared" si="0"/>
        <v>45612</v>
      </c>
      <c r="B22" s="23"/>
    </row>
    <row r="23" spans="1:2">
      <c r="A23" s="23">
        <f t="shared" si="0"/>
        <v>45627</v>
      </c>
      <c r="B23" s="23"/>
    </row>
    <row r="24" spans="1:2">
      <c r="A24" s="23">
        <f t="shared" si="0"/>
        <v>45642</v>
      </c>
      <c r="B24" s="23"/>
    </row>
    <row r="25" spans="1:2">
      <c r="A25" s="23">
        <f t="shared" si="0"/>
        <v>45657</v>
      </c>
      <c r="B25" s="62"/>
    </row>
    <row r="26" spans="1:2">
      <c r="A26" s="23">
        <f t="shared" si="0"/>
        <v>45672</v>
      </c>
      <c r="B26" s="23"/>
    </row>
    <row r="27" spans="1:2">
      <c r="A27" s="23">
        <f t="shared" si="0"/>
        <v>45687</v>
      </c>
      <c r="B27" s="23"/>
    </row>
    <row r="28" spans="1:2">
      <c r="A28" s="23">
        <f t="shared" si="0"/>
        <v>45702</v>
      </c>
      <c r="B28" s="23"/>
    </row>
    <row r="29" spans="1:2">
      <c r="A29" s="23">
        <f t="shared" si="0"/>
        <v>45717</v>
      </c>
      <c r="B29" s="23"/>
    </row>
    <row r="30" spans="1:2">
      <c r="A30" s="23">
        <f t="shared" si="0"/>
        <v>45732</v>
      </c>
      <c r="B30" s="23"/>
    </row>
    <row r="31" spans="1:2">
      <c r="A31" s="23">
        <f t="shared" si="0"/>
        <v>45747</v>
      </c>
      <c r="B31" s="23"/>
    </row>
    <row r="32" spans="1:2">
      <c r="A32" s="23">
        <f t="shared" si="0"/>
        <v>45762</v>
      </c>
      <c r="B32" s="23"/>
    </row>
    <row r="33" spans="1:2">
      <c r="A33" s="23">
        <f t="shared" si="0"/>
        <v>45777</v>
      </c>
      <c r="B33" s="23"/>
    </row>
    <row r="34" spans="1:2">
      <c r="A34" s="23">
        <f t="shared" si="0"/>
        <v>45792</v>
      </c>
      <c r="B34" s="23"/>
    </row>
    <row r="35" spans="1:2">
      <c r="A35" s="23">
        <f t="shared" si="0"/>
        <v>45807</v>
      </c>
      <c r="B35" s="23"/>
    </row>
    <row r="36" spans="1:2">
      <c r="A36" s="23">
        <f t="shared" si="0"/>
        <v>45822</v>
      </c>
      <c r="B36" s="23"/>
    </row>
    <row r="37" spans="1:2">
      <c r="A37" s="23">
        <f t="shared" si="0"/>
        <v>45837</v>
      </c>
      <c r="B37" s="23"/>
    </row>
    <row r="38" spans="1:2">
      <c r="A38" s="23">
        <f t="shared" si="0"/>
        <v>45852</v>
      </c>
      <c r="B38" s="23"/>
    </row>
    <row r="39" spans="1:2">
      <c r="A39" s="23">
        <f t="shared" si="0"/>
        <v>45867</v>
      </c>
      <c r="B39" s="23"/>
    </row>
    <row r="40" spans="1:2">
      <c r="A40" s="23">
        <f t="shared" si="0"/>
        <v>45882</v>
      </c>
      <c r="B40" s="23"/>
    </row>
    <row r="41" spans="1:2">
      <c r="A41" s="23">
        <f t="shared" si="0"/>
        <v>45897</v>
      </c>
      <c r="B41" s="23"/>
    </row>
    <row r="42" spans="1:2">
      <c r="A42" s="23">
        <f t="shared" si="0"/>
        <v>45912</v>
      </c>
      <c r="B42" s="23"/>
    </row>
    <row r="43" spans="1:2">
      <c r="A43" s="23">
        <f t="shared" si="0"/>
        <v>45927</v>
      </c>
      <c r="B43" s="23"/>
    </row>
    <row r="44" spans="1:2">
      <c r="A44" s="23">
        <f t="shared" si="0"/>
        <v>45942</v>
      </c>
      <c r="B44" s="23"/>
    </row>
    <row r="45" spans="1:2">
      <c r="A45" s="23">
        <f t="shared" si="0"/>
        <v>45957</v>
      </c>
      <c r="B45" s="23"/>
    </row>
    <row r="46" spans="1:2">
      <c r="A46" s="23">
        <f t="shared" si="0"/>
        <v>45972</v>
      </c>
      <c r="B46" s="23"/>
    </row>
    <row r="47" spans="1:2">
      <c r="A47" s="23">
        <f t="shared" si="0"/>
        <v>45987</v>
      </c>
      <c r="B47" s="23"/>
    </row>
    <row r="48" spans="1:2">
      <c r="A48" s="23">
        <f t="shared" si="0"/>
        <v>46002</v>
      </c>
      <c r="B48" s="23"/>
    </row>
    <row r="49" spans="1:1">
      <c r="A49" s="23">
        <f t="shared" si="0"/>
        <v>46017</v>
      </c>
    </row>
    <row r="50" spans="1:1">
      <c r="A50" s="23">
        <f t="shared" si="0"/>
        <v>46032</v>
      </c>
    </row>
    <row r="51" spans="1:1">
      <c r="A51" s="23">
        <f t="shared" si="0"/>
        <v>46047</v>
      </c>
    </row>
    <row r="52" spans="1:1">
      <c r="A52" s="23">
        <f t="shared" si="0"/>
        <v>46062</v>
      </c>
    </row>
    <row r="53" spans="1:1">
      <c r="A53" s="23">
        <f t="shared" si="0"/>
        <v>46077</v>
      </c>
    </row>
    <row r="54" spans="1:1">
      <c r="A54" s="23">
        <f t="shared" si="0"/>
        <v>46092</v>
      </c>
    </row>
    <row r="55" spans="1:1">
      <c r="A55" s="23">
        <f t="shared" si="0"/>
        <v>46107</v>
      </c>
    </row>
    <row r="56" spans="1:1">
      <c r="A56" s="23">
        <f t="shared" si="0"/>
        <v>46122</v>
      </c>
    </row>
    <row r="57" spans="1:1">
      <c r="A57" s="23">
        <f t="shared" si="0"/>
        <v>46137</v>
      </c>
    </row>
    <row r="58" spans="1:1">
      <c r="A58" s="23">
        <f t="shared" si="0"/>
        <v>46152</v>
      </c>
    </row>
    <row r="59" spans="1:1">
      <c r="A59" s="23">
        <f t="shared" si="0"/>
        <v>46167</v>
      </c>
    </row>
    <row r="60" spans="1:1">
      <c r="A60" s="23">
        <f t="shared" si="0"/>
        <v>46182</v>
      </c>
    </row>
    <row r="61" spans="1:1">
      <c r="A61" s="23">
        <f t="shared" si="0"/>
        <v>46197</v>
      </c>
    </row>
    <row r="62" spans="1:1">
      <c r="A62" s="23">
        <f t="shared" si="0"/>
        <v>46212</v>
      </c>
    </row>
    <row r="63" spans="1:1">
      <c r="A63" s="23">
        <f t="shared" si="0"/>
        <v>46227</v>
      </c>
    </row>
    <row r="64" spans="1:1">
      <c r="A64" s="23">
        <f t="shared" si="0"/>
        <v>46242</v>
      </c>
    </row>
    <row r="65" spans="1:1">
      <c r="A65" s="23">
        <f t="shared" si="0"/>
        <v>46257</v>
      </c>
    </row>
    <row r="66" spans="1:1">
      <c r="A66" s="23">
        <f t="shared" ref="A66:A97" si="1">A65+15</f>
        <v>46272</v>
      </c>
    </row>
    <row r="67" spans="1:1">
      <c r="A67" s="23">
        <f t="shared" si="1"/>
        <v>46287</v>
      </c>
    </row>
    <row r="68" spans="1:1">
      <c r="A68" s="23">
        <f t="shared" si="1"/>
        <v>46302</v>
      </c>
    </row>
    <row r="69" spans="1:1">
      <c r="A69" s="23">
        <f t="shared" si="1"/>
        <v>46317</v>
      </c>
    </row>
    <row r="70" spans="1:1">
      <c r="A70" s="23">
        <f t="shared" si="1"/>
        <v>46332</v>
      </c>
    </row>
    <row r="71" spans="1:1">
      <c r="A71" s="23">
        <f t="shared" si="1"/>
        <v>46347</v>
      </c>
    </row>
    <row r="72" spans="1:1">
      <c r="A72" s="23">
        <f t="shared" si="1"/>
        <v>46362</v>
      </c>
    </row>
    <row r="73" spans="1:1">
      <c r="A73" s="23">
        <f t="shared" si="1"/>
        <v>46377</v>
      </c>
    </row>
    <row r="74" spans="1:1">
      <c r="A74" s="23">
        <f t="shared" si="1"/>
        <v>46392</v>
      </c>
    </row>
    <row r="75" spans="1:1">
      <c r="A75" s="23">
        <f t="shared" si="1"/>
        <v>46407</v>
      </c>
    </row>
    <row r="76" spans="1:1">
      <c r="A76" s="23">
        <f t="shared" si="1"/>
        <v>46422</v>
      </c>
    </row>
    <row r="77" spans="1:1">
      <c r="A77" s="23">
        <f t="shared" si="1"/>
        <v>46437</v>
      </c>
    </row>
    <row r="78" spans="1:1">
      <c r="A78" s="23">
        <f t="shared" si="1"/>
        <v>46452</v>
      </c>
    </row>
    <row r="79" spans="1:1">
      <c r="A79" s="23">
        <f t="shared" si="1"/>
        <v>46467</v>
      </c>
    </row>
    <row r="80" spans="1:1">
      <c r="A80" s="23">
        <f t="shared" si="1"/>
        <v>46482</v>
      </c>
    </row>
    <row r="81" spans="1:1">
      <c r="A81" s="23">
        <f t="shared" si="1"/>
        <v>46497</v>
      </c>
    </row>
    <row r="82" spans="1:1">
      <c r="A82" s="23">
        <f t="shared" si="1"/>
        <v>46512</v>
      </c>
    </row>
    <row r="83" spans="1:1">
      <c r="A83" s="23">
        <f t="shared" si="1"/>
        <v>46527</v>
      </c>
    </row>
    <row r="84" spans="1:1">
      <c r="A84" s="23">
        <f t="shared" si="1"/>
        <v>46542</v>
      </c>
    </row>
    <row r="85" spans="1:1">
      <c r="A85" s="23">
        <f t="shared" si="1"/>
        <v>46557</v>
      </c>
    </row>
    <row r="86" spans="1:1">
      <c r="A86" s="23">
        <f t="shared" si="1"/>
        <v>46572</v>
      </c>
    </row>
    <row r="87" spans="1:1">
      <c r="A87" s="23">
        <f t="shared" si="1"/>
        <v>46587</v>
      </c>
    </row>
    <row r="88" spans="1:1">
      <c r="A88" s="23">
        <f t="shared" si="1"/>
        <v>46602</v>
      </c>
    </row>
    <row r="89" spans="1:1">
      <c r="A89" s="23">
        <f t="shared" si="1"/>
        <v>46617</v>
      </c>
    </row>
    <row r="90" spans="1:1">
      <c r="A90" s="23">
        <f t="shared" si="1"/>
        <v>46632</v>
      </c>
    </row>
    <row r="91" spans="1:1">
      <c r="A91" s="23">
        <f t="shared" si="1"/>
        <v>46647</v>
      </c>
    </row>
    <row r="92" spans="1:1">
      <c r="A92" s="23">
        <f t="shared" si="1"/>
        <v>46662</v>
      </c>
    </row>
    <row r="93" spans="1:1">
      <c r="A93" s="23">
        <f t="shared" si="1"/>
        <v>46677</v>
      </c>
    </row>
    <row r="94" spans="1:1">
      <c r="A94" s="23">
        <f t="shared" si="1"/>
        <v>46692</v>
      </c>
    </row>
    <row r="95" spans="1:1">
      <c r="A95" s="23">
        <f t="shared" si="1"/>
        <v>46707</v>
      </c>
    </row>
    <row r="96" spans="1:1">
      <c r="A96" s="23">
        <f t="shared" si="1"/>
        <v>46722</v>
      </c>
    </row>
    <row r="97" spans="1:1">
      <c r="A97" s="23">
        <f t="shared" si="1"/>
        <v>46737</v>
      </c>
    </row>
  </sheetData>
  <customSheetViews>
    <customSheetView guid="{7C477206-B850-4A94-9962-2F044008B39A}" topLeftCell="A55">
      <selection activeCell="A2" sqref="A2"/>
      <pageMargins left="0.75" right="0.75" top="1" bottom="1" header="0.5" footer="0.5"/>
      <pageSetup orientation="portrait" r:id="rId1"/>
      <headerFooter alignWithMargins="0"/>
    </customSheetView>
    <customSheetView guid="{C4117AFB-F4BF-49B8-BCD3-A3D243439C41}" topLeftCell="A55">
      <selection activeCell="A2" sqref="A2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SM</vt:lpstr>
      <vt:lpstr>Sheet3</vt:lpstr>
      <vt:lpstr>Drop10</vt:lpstr>
      <vt:lpstr>Payperiod</vt:lpstr>
      <vt:lpstr>Payroll_Office_Use_Only</vt:lpstr>
      <vt:lpstr>Sheet3!Print_Area</vt:lpstr>
      <vt:lpstr>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Tenzel</dc:creator>
  <cp:lastModifiedBy>ESC</cp:lastModifiedBy>
  <cp:lastPrinted>2016-04-28T19:32:51Z</cp:lastPrinted>
  <dcterms:created xsi:type="dcterms:W3CDTF">2009-04-06T13:37:21Z</dcterms:created>
  <dcterms:modified xsi:type="dcterms:W3CDTF">2024-02-27T18:45:46Z</dcterms:modified>
</cp:coreProperties>
</file>