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aff docs\Steven's Files\Documents\Statistics\Daily Transaction Count\"/>
    </mc:Choice>
  </mc:AlternateContent>
  <bookViews>
    <workbookView xWindow="120" yWindow="210" windowWidth="18915" windowHeight="11865" tabRatio="597"/>
  </bookViews>
  <sheets>
    <sheet name="Raw" sheetId="11" r:id="rId1"/>
    <sheet name="Average" sheetId="12" r:id="rId2"/>
    <sheet name="Questions Week 1" sheetId="4" r:id="rId3"/>
    <sheet name="Door Count Week 1" sheetId="7" r:id="rId4"/>
    <sheet name="Reference Questions Week 1" sheetId="10" r:id="rId5"/>
    <sheet name="Bibliographic Instruction" sheetId="9" r:id="rId6"/>
  </sheets>
  <calcPr calcId="162913"/>
</workbook>
</file>

<file path=xl/calcChain.xml><?xml version="1.0" encoding="utf-8"?>
<calcChain xmlns="http://schemas.openxmlformats.org/spreadsheetml/2006/main">
  <c r="P6" i="11" l="1"/>
  <c r="O4" i="12" l="1"/>
  <c r="N4" i="12"/>
  <c r="M4" i="12"/>
  <c r="L4" i="12"/>
  <c r="K4" i="12"/>
  <c r="J4" i="12"/>
  <c r="I4" i="12"/>
  <c r="H4" i="12"/>
  <c r="G4" i="12"/>
  <c r="F4" i="12"/>
  <c r="E4" i="12"/>
  <c r="D4" i="12"/>
  <c r="C4" i="12"/>
  <c r="B4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B6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O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O40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B40" i="11"/>
  <c r="P37" i="11"/>
  <c r="P39" i="11"/>
  <c r="P38" i="11"/>
  <c r="P36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B32" i="11"/>
  <c r="P29" i="11"/>
  <c r="P31" i="11"/>
  <c r="P30" i="11"/>
  <c r="P28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P21" i="11"/>
  <c r="P23" i="11"/>
  <c r="P22" i="11"/>
  <c r="P20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P13" i="11"/>
  <c r="P15" i="11"/>
  <c r="P14" i="11"/>
  <c r="P12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B8" i="11"/>
  <c r="P5" i="11"/>
  <c r="P7" i="11"/>
  <c r="P4" i="11"/>
  <c r="J7" i="12" l="1"/>
  <c r="B7" i="12"/>
  <c r="F7" i="12"/>
  <c r="N7" i="12"/>
  <c r="M7" i="12"/>
  <c r="P6" i="12"/>
  <c r="P4" i="12"/>
  <c r="C7" i="12"/>
  <c r="G7" i="12"/>
  <c r="K7" i="12"/>
  <c r="O7" i="12"/>
  <c r="L7" i="12"/>
  <c r="D7" i="12"/>
  <c r="H7" i="12"/>
  <c r="P5" i="12"/>
  <c r="E7" i="12"/>
  <c r="I7" i="12"/>
  <c r="P3" i="12"/>
  <c r="E4" i="10" l="1"/>
  <c r="E5" i="10"/>
  <c r="E6" i="10"/>
  <c r="E7" i="10"/>
  <c r="E8" i="10"/>
  <c r="E9" i="10"/>
  <c r="E3" i="10"/>
  <c r="F10" i="10"/>
  <c r="H10" i="10"/>
  <c r="G10" i="10"/>
  <c r="C10" i="10"/>
  <c r="D10" i="10"/>
  <c r="B10" i="10"/>
  <c r="C9" i="9" l="1"/>
  <c r="B9" i="9"/>
  <c r="L13" i="7" l="1"/>
  <c r="K13" i="7"/>
  <c r="M13" i="7" s="1"/>
  <c r="L12" i="7"/>
  <c r="K12" i="7"/>
  <c r="M12" i="7" s="1"/>
  <c r="L11" i="7"/>
  <c r="K11" i="7"/>
  <c r="M11" i="7" s="1"/>
  <c r="L10" i="7"/>
  <c r="K10" i="7"/>
  <c r="M10" i="7" s="1"/>
  <c r="L9" i="7"/>
  <c r="K9" i="7"/>
  <c r="M9" i="7" s="1"/>
  <c r="C9" i="4"/>
  <c r="D9" i="4"/>
  <c r="E9" i="4"/>
  <c r="F9" i="4"/>
  <c r="G9" i="4"/>
  <c r="H9" i="4"/>
  <c r="B9" i="4"/>
  <c r="I7" i="4"/>
  <c r="I8" i="4"/>
  <c r="I6" i="4"/>
</calcChain>
</file>

<file path=xl/sharedStrings.xml><?xml version="1.0" encoding="utf-8"?>
<sst xmlns="http://schemas.openxmlformats.org/spreadsheetml/2006/main" count="210" uniqueCount="83">
  <si>
    <t>Reserves</t>
  </si>
  <si>
    <t>Library Card</t>
  </si>
  <si>
    <t>DVD</t>
  </si>
  <si>
    <t>Date</t>
  </si>
  <si>
    <t>Week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</si>
  <si>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</si>
  <si>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</si>
  <si>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</si>
  <si>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</si>
  <si>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</si>
  <si>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</si>
  <si>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</si>
  <si>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</si>
  <si>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</si>
  <si>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</si>
  <si>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</si>
  <si>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</si>
  <si>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</si>
  <si>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</si>
  <si>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Total by Type</t>
  </si>
  <si>
    <t>Total by Hour</t>
  </si>
  <si>
    <t>Day</t>
  </si>
  <si>
    <t>Friday</t>
  </si>
  <si>
    <t>Monday</t>
  </si>
  <si>
    <t>Tuesday</t>
  </si>
  <si>
    <t>Wednesday</t>
  </si>
  <si>
    <t>Thursday</t>
  </si>
  <si>
    <t xml:space="preserve">                                            </t>
  </si>
  <si>
    <t>Library Service Transactions</t>
  </si>
  <si>
    <t>7:30 - 9:00 AM</t>
  </si>
  <si>
    <t>9:00 - 11:00 AM</t>
  </si>
  <si>
    <t>11:00 - 1:00 PM</t>
  </si>
  <si>
    <t>1:00  - 3:00 PM</t>
  </si>
  <si>
    <t>3:00 - 5:00 PM</t>
  </si>
  <si>
    <t>5:00 - 7:00 PM</t>
  </si>
  <si>
    <t>7:00 - 9:00 PM</t>
  </si>
  <si>
    <t>Total</t>
  </si>
  <si>
    <t>Directional</t>
  </si>
  <si>
    <t>Reference</t>
  </si>
  <si>
    <t>Technical</t>
  </si>
  <si>
    <t>Week Of:</t>
  </si>
  <si>
    <t>Front Entrance</t>
  </si>
  <si>
    <t>Gallery Stairway</t>
  </si>
  <si>
    <t>Third Floor</t>
  </si>
  <si>
    <t>7:30am</t>
  </si>
  <si>
    <t>9pm/4pm</t>
  </si>
  <si>
    <t>10:00am</t>
  </si>
  <si>
    <t>2:00pm</t>
  </si>
  <si>
    <t>4:00pm</t>
  </si>
  <si>
    <t>Count Open</t>
  </si>
  <si>
    <t>Count Close</t>
  </si>
  <si>
    <t>Total amount divided by 2</t>
  </si>
  <si>
    <t>Raw Total</t>
  </si>
  <si>
    <t>Total amount divded by 2 adjusted with added 4% margin of error.</t>
  </si>
  <si>
    <t>Total Monday</t>
  </si>
  <si>
    <t>Total Tuesday</t>
  </si>
  <si>
    <t>Total Wednesday</t>
  </si>
  <si>
    <t>Total Thursday</t>
  </si>
  <si>
    <t>Total Friday</t>
  </si>
  <si>
    <t>Bibliographic Instruction Sessions</t>
  </si>
  <si>
    <t>Sessions</t>
  </si>
  <si>
    <t>Students</t>
  </si>
  <si>
    <t>Florida SouthWestern State College Library</t>
  </si>
  <si>
    <t>Thomas Edison (Lee) Campus</t>
  </si>
  <si>
    <t>8:30am</t>
  </si>
  <si>
    <t>Richard H. Rush Weekly Door Count Form</t>
  </si>
  <si>
    <t>REFERENCE STATISTICS</t>
  </si>
  <si>
    <t>&gt; 5 minutes</t>
  </si>
  <si>
    <t>5-15 minutes</t>
  </si>
  <si>
    <t>15 minutes +</t>
  </si>
  <si>
    <t>Transaction Comments (i.e. Collection Development, Reference interview, course #, instructor…)</t>
  </si>
  <si>
    <t>7:30 AM- 9:00 AM</t>
  </si>
  <si>
    <t>9:00 AM- 11:00 AM</t>
  </si>
  <si>
    <t>11:00 AM- 1:00 PM</t>
  </si>
  <si>
    <t>1:00 PM- 3:00 PM</t>
  </si>
  <si>
    <t>3:00 PM- 5:00 PM</t>
  </si>
  <si>
    <t>5:00 PM- 7:00 PM</t>
  </si>
  <si>
    <t>7:00 PM- 9:00 PM</t>
  </si>
  <si>
    <t>TOTALS</t>
  </si>
  <si>
    <t>science museums / CPA test manual</t>
  </si>
  <si>
    <t>Career research / college advantage?</t>
  </si>
  <si>
    <t>messianic return / knights templar / autism</t>
  </si>
  <si>
    <t>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</si>
</sst>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oudy Old Style"/>
      <family val="1"/>
    </font>
    <font>
      <b/>
      <sz val="14"/>
      <name val="Goudy Old Style"/>
      <family val="1"/>
    </font>
    <font>
      <sz val="12"/>
      <name val="Goudy Old Style"/>
      <family val="1"/>
    </font>
    <font>
      <b/>
      <sz val="12"/>
      <name val="Goudy Old Style"/>
      <family val="1"/>
    </font>
    <font>
      <b/>
      <sz val="1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7">
    <xf numFmtId="0" fontId="0" fillId="0" borderId="0" xfId="0"/>
    <xf numFmtId="14" fontId="0" fillId="0" borderId="0" xfId="0" applyNumberFormat="1"/>
    <xf numFmtId="0" fontId="0" fillId="2" borderId="1" xfId="0" applyFill="1" applyBorder="1"/>
    <xf numFmtId="0" fontId="1" fillId="0" borderId="1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1" fontId="0" fillId="0" borderId="0" xfId="0" applyNumberFormat="1"/>
    <xf numFmtId="0" fontId="2" fillId="3" borderId="1" xfId="0" applyFont="1" applyFill="1" applyBorder="1"/>
    <xf numFmtId="0" fontId="4" fillId="3" borderId="1" xfId="0" applyFont="1" applyFill="1" applyBorder="1" applyAlignment="1">
      <alignment horizontal="right"/>
    </xf>
    <xf numFmtId="0" fontId="5" fillId="3" borderId="1" xfId="0" applyFont="1" applyFill="1" applyBorder="1"/>
    <xf numFmtId="0" fontId="2" fillId="0" borderId="1" xfId="0" applyFont="1" applyBorder="1"/>
    <xf numFmtId="0" fontId="2" fillId="4" borderId="1" xfId="0" applyFont="1" applyFill="1" applyBorder="1"/>
    <xf numFmtId="0" fontId="7" fillId="0" borderId="0" xfId="0" applyFont="1"/>
    <xf numFmtId="14" fontId="0" fillId="0" borderId="5" xfId="0" applyNumberFormat="1" applyBorder="1"/>
    <xf numFmtId="0" fontId="0" fillId="0" borderId="0" xfId="0" applyBorder="1"/>
    <xf numFmtId="20" fontId="7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164" fontId="0" fillId="2" borderId="1" xfId="0" applyNumberFormat="1" applyFill="1" applyBorder="1"/>
    <xf numFmtId="164" fontId="1" fillId="2" borderId="2" xfId="0" applyNumberFormat="1" applyFont="1" applyFill="1" applyBorder="1"/>
    <xf numFmtId="164" fontId="1" fillId="0" borderId="1" xfId="0" applyNumberFormat="1" applyFont="1" applyBorder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1" fillId="0" borderId="6" xfId="0" applyFont="1" applyBorder="1"/>
    <xf numFmtId="0" fontId="0" fillId="0" borderId="0" xfId="0" applyNumberFormat="1"/>
    <xf numFmtId="164" fontId="0" fillId="0" borderId="1" xfId="0" applyNumberFormat="1" applyFill="1" applyBorder="1"/>
    <xf numFmtId="0" fontId="8" fillId="0" borderId="0" xfId="1" applyFill="1"/>
    <xf numFmtId="0" fontId="8" fillId="4" borderId="1" xfId="1" applyFill="1" applyBorder="1"/>
    <xf numFmtId="0" fontId="8" fillId="0" borderId="1" xfId="1" applyFont="1" applyFill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8" fillId="4" borderId="1" xfId="1" applyFont="1" applyFill="1" applyBorder="1"/>
    <xf numFmtId="0" fontId="8" fillId="0" borderId="1" xfId="1" applyFont="1" applyFill="1" applyBorder="1" applyAlignment="1">
      <alignment horizontal="right"/>
    </xf>
    <xf numFmtId="0" fontId="1" fillId="0" borderId="1" xfId="0" applyFont="1" applyFill="1" applyBorder="1"/>
    <xf numFmtId="0" fontId="0" fillId="0" borderId="1" xfId="0" applyFill="1" applyBorder="1"/>
    <xf numFmtId="0" fontId="1" fillId="0" borderId="7" xfId="0" applyFont="1" applyFill="1" applyBorder="1"/>
    <xf numFmtId="164" fontId="1" fillId="0" borderId="1" xfId="0" applyNumberFormat="1" applyFont="1" applyFill="1" applyBorder="1"/>
    <xf numFmtId="0" fontId="0" fillId="0" borderId="0" xfId="0" applyFill="1"/>
    <xf numFmtId="164" fontId="1" fillId="0" borderId="2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Average Transactions by Type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Average!$A$3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Average!$B$2:$O$2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Average!$B$3:$O$3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2.8</c:v>
                </c:pt>
                <c:pt idx="3">
                  <c:v>2.6</c:v>
                </c:pt>
                <c:pt idx="4">
                  <c:v>1.4</c:v>
                </c:pt>
                <c:pt idx="5">
                  <c:v>7.2</c:v>
                </c:pt>
                <c:pt idx="6">
                  <c:v>0.6</c:v>
                </c:pt>
                <c:pt idx="7">
                  <c:v>2.4</c:v>
                </c:pt>
                <c:pt idx="8">
                  <c:v>1.4</c:v>
                </c:pt>
                <c:pt idx="9">
                  <c:v>2.2000000000000002</c:v>
                </c:pt>
                <c:pt idx="10">
                  <c:v>2.6</c:v>
                </c:pt>
                <c:pt idx="11">
                  <c:v>2.4</c:v>
                </c:pt>
                <c:pt idx="12">
                  <c:v>3</c:v>
                </c:pt>
                <c:pt idx="13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8-44C0-AC6B-4D275D01E4AD}"/>
            </c:ext>
          </c:extLst>
        </c:ser>
        <c:ser>
          <c:idx val="1"/>
          <c:order val="1"/>
          <c:tx>
            <c:strRef>
              <c:f>Average!$A$5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Average!$B$2:$O$2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Average!$B$5:$O$5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0.2</c:v>
                </c:pt>
                <c:pt idx="7">
                  <c:v>0.2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8-44C0-AC6B-4D275D01E4AD}"/>
            </c:ext>
          </c:extLst>
        </c:ser>
        <c:ser>
          <c:idx val="2"/>
          <c:order val="2"/>
          <c:tx>
            <c:strRef>
              <c:f>Average!$A$6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Average!$B$2:$O$2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Average!$B$6:$O$6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8-44C0-AC6B-4D275D01E4AD}"/>
            </c:ext>
          </c:extLst>
        </c:ser>
        <c:ser>
          <c:idx val="3"/>
          <c:order val="3"/>
          <c:tx>
            <c:strRef>
              <c:f>Average!$A$4</c:f>
              <c:strCache>
                <c:ptCount val="1"/>
                <c:pt idx="0">
                  <c:v>Equipment</c:v>
                </c:pt>
              </c:strCache>
            </c:strRef>
          </c:tx>
          <c:cat>
            <c:strRef>
              <c:f>Average!$B$2:$O$2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Average!$B$4:$O$4</c:f>
              <c:numCache>
                <c:formatCode>0.0</c:formatCode>
                <c:ptCount val="14"/>
                <c:pt idx="0">
                  <c:v>0.2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0.2</c:v>
                </c:pt>
                <c:pt idx="5">
                  <c:v>0.2</c:v>
                </c:pt>
                <c:pt idx="6">
                  <c:v>0</c:v>
                </c:pt>
                <c:pt idx="7">
                  <c:v>0.6</c:v>
                </c:pt>
                <c:pt idx="8">
                  <c:v>0</c:v>
                </c:pt>
                <c:pt idx="9">
                  <c:v>0</c:v>
                </c:pt>
                <c:pt idx="10">
                  <c:v>0.6</c:v>
                </c:pt>
                <c:pt idx="11">
                  <c:v>0</c:v>
                </c:pt>
                <c:pt idx="12">
                  <c:v>0.4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8-44C0-AC6B-4D275D01E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698560"/>
        <c:axId val="313699120"/>
      </c:lineChart>
      <c:catAx>
        <c:axId val="313698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3699120"/>
        <c:crosses val="autoZero"/>
        <c:auto val="1"/>
        <c:lblAlgn val="ctr"/>
        <c:lblOffset val="100"/>
        <c:noMultiLvlLbl val="0"/>
      </c:catAx>
      <c:valAx>
        <c:axId val="313699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313698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Total</a:t>
            </a:r>
            <a:r>
              <a:rPr lang="en-US" baseline="0"/>
              <a:t> Transactions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Transactions</c:v>
          </c:tx>
          <c:cat>
            <c:strRef>
              <c:f>Average!$B$2:$O$2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Average!$B$7:$O$7</c:f>
              <c:numCache>
                <c:formatCode>0.0</c:formatCode>
                <c:ptCount val="14"/>
                <c:pt idx="0">
                  <c:v>0.2</c:v>
                </c:pt>
                <c:pt idx="1">
                  <c:v>0</c:v>
                </c:pt>
                <c:pt idx="2">
                  <c:v>3.2</c:v>
                </c:pt>
                <c:pt idx="3">
                  <c:v>2.6</c:v>
                </c:pt>
                <c:pt idx="4">
                  <c:v>1.7999999999999998</c:v>
                </c:pt>
                <c:pt idx="5">
                  <c:v>7.4</c:v>
                </c:pt>
                <c:pt idx="6">
                  <c:v>1.6</c:v>
                </c:pt>
                <c:pt idx="7">
                  <c:v>3.2</c:v>
                </c:pt>
                <c:pt idx="8">
                  <c:v>1.4</c:v>
                </c:pt>
                <c:pt idx="9">
                  <c:v>2.2000000000000002</c:v>
                </c:pt>
                <c:pt idx="10">
                  <c:v>3.2</c:v>
                </c:pt>
                <c:pt idx="11">
                  <c:v>2.6</c:v>
                </c:pt>
                <c:pt idx="12">
                  <c:v>3.4</c:v>
                </c:pt>
                <c:pt idx="13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7-47D3-B8C1-3D3B0B968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122256"/>
        <c:axId val="316122816"/>
      </c:lineChart>
      <c:catAx>
        <c:axId val="316122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6122816"/>
        <c:crosses val="autoZero"/>
        <c:auto val="1"/>
        <c:lblAlgn val="ctr"/>
        <c:lblOffset val="100"/>
        <c:noMultiLvlLbl val="0"/>
      </c:catAx>
      <c:valAx>
        <c:axId val="316122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316122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1'!$B$6:$H$6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11</c:v>
                </c:pt>
                <c:pt idx="3">
                  <c:v>6</c:v>
                </c:pt>
                <c:pt idx="4">
                  <c:v>7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3-4036-8BE1-488EF99B35B9}"/>
            </c:ext>
          </c:extLst>
        </c:ser>
        <c:ser>
          <c:idx val="1"/>
          <c:order val="1"/>
          <c:tx>
            <c:strRef>
              <c:f>'Questions Week 1'!$A$7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1'!$B$7:$H$7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3-4036-8BE1-488EF99B35B9}"/>
            </c:ext>
          </c:extLst>
        </c:ser>
        <c:ser>
          <c:idx val="2"/>
          <c:order val="2"/>
          <c:tx>
            <c:strRef>
              <c:f>'Questions Week 1'!$A$8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1'!$B$8:$H$8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D3-4036-8BE1-488EF99B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126176"/>
        <c:axId val="316126736"/>
      </c:lineChart>
      <c:catAx>
        <c:axId val="316126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316126736"/>
        <c:crosses val="autoZero"/>
        <c:auto val="1"/>
        <c:lblAlgn val="ctr"/>
        <c:lblOffset val="100"/>
        <c:noMultiLvlLbl val="0"/>
      </c:catAx>
      <c:valAx>
        <c:axId val="3161267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16126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1'!$B$9:$H$9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12</c:v>
                </c:pt>
                <c:pt idx="3">
                  <c:v>6</c:v>
                </c:pt>
                <c:pt idx="4">
                  <c:v>7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D-4323-9957-C5230CDEF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129536"/>
        <c:axId val="315846560"/>
      </c:lineChart>
      <c:catAx>
        <c:axId val="316129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315846560"/>
        <c:crosses val="autoZero"/>
        <c:auto val="1"/>
        <c:lblAlgn val="ctr"/>
        <c:lblOffset val="100"/>
        <c:noMultiLvlLbl val="0"/>
      </c:catAx>
      <c:valAx>
        <c:axId val="3158465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16129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06/04/2018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1'!$J$9:$J$13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1'!$K$9:$K$13</c:f>
              <c:numCache>
                <c:formatCode>General</c:formatCode>
                <c:ptCount val="5"/>
                <c:pt idx="0">
                  <c:v>450</c:v>
                </c:pt>
                <c:pt idx="1">
                  <c:v>456.5</c:v>
                </c:pt>
                <c:pt idx="2">
                  <c:v>0</c:v>
                </c:pt>
                <c:pt idx="3">
                  <c:v>386.5</c:v>
                </c:pt>
                <c:pt idx="4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8-400A-918D-0219E209F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848800"/>
        <c:axId val="315849360"/>
      </c:lineChart>
      <c:catAx>
        <c:axId val="315848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5849360"/>
        <c:crosses val="autoZero"/>
        <c:auto val="1"/>
        <c:lblAlgn val="ctr"/>
        <c:lblOffset val="100"/>
        <c:noMultiLvlLbl val="0"/>
      </c:catAx>
      <c:valAx>
        <c:axId val="315849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315848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 Length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Week 1'!$B$2</c:f>
              <c:strCache>
                <c:ptCount val="1"/>
                <c:pt idx="0">
                  <c:v>&gt; 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1'!$B$3:$B$9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1-4D80-9BF2-B41D05F0CD5E}"/>
            </c:ext>
          </c:extLst>
        </c:ser>
        <c:ser>
          <c:idx val="1"/>
          <c:order val="1"/>
          <c:tx>
            <c:strRef>
              <c:f>'Reference Questions Week 1'!$C$2</c:f>
              <c:strCache>
                <c:ptCount val="1"/>
                <c:pt idx="0">
                  <c:v>5-15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1'!$C$3:$C$9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1-4D80-9BF2-B41D05F0CD5E}"/>
            </c:ext>
          </c:extLst>
        </c:ser>
        <c:ser>
          <c:idx val="2"/>
          <c:order val="2"/>
          <c:tx>
            <c:strRef>
              <c:f>'Reference Questions Week 1'!$D$2</c:f>
              <c:strCache>
                <c:ptCount val="1"/>
                <c:pt idx="0">
                  <c:v>15 minutes +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1'!$D$3:$D$9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41-4D80-9BF2-B41D05F0C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852720"/>
        <c:axId val="315853280"/>
      </c:lineChart>
      <c:catAx>
        <c:axId val="315852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315853280"/>
        <c:crosses val="autoZero"/>
        <c:auto val="1"/>
        <c:lblAlgn val="ctr"/>
        <c:lblOffset val="100"/>
        <c:noMultiLvlLbl val="0"/>
      </c:catAx>
      <c:valAx>
        <c:axId val="315853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Questions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315852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</a:t>
            </a:r>
            <a:br>
              <a:rPr lang="en-US" baseline="0"/>
            </a:br>
            <a:r>
              <a:rPr lang="en-US" baseline="0"/>
              <a:t>Type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Week 1'!$E$2</c:f>
              <c:strCache>
                <c:ptCount val="1"/>
                <c:pt idx="0">
                  <c:v>Reference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1'!$E$3:$E$9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7-4A8E-A32B-C3AA56A771E1}"/>
            </c:ext>
          </c:extLst>
        </c:ser>
        <c:ser>
          <c:idx val="1"/>
          <c:order val="1"/>
          <c:tx>
            <c:strRef>
              <c:f>'Reference Questions Week 1'!$G$2</c:f>
              <c:strCache>
                <c:ptCount val="1"/>
                <c:pt idx="0">
                  <c:v>Directional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1'!$G$3:$G$9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7-4A8E-A32B-C3AA56A771E1}"/>
            </c:ext>
          </c:extLst>
        </c:ser>
        <c:ser>
          <c:idx val="2"/>
          <c:order val="2"/>
          <c:tx>
            <c:strRef>
              <c:f>'Reference Questions Week 1'!$H$2</c:f>
              <c:strCache>
                <c:ptCount val="1"/>
                <c:pt idx="0">
                  <c:v>Technical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1'!$H$3:$H$9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D7-4A8E-A32B-C3AA56A77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84816"/>
        <c:axId val="315985376"/>
      </c:lineChart>
      <c:catAx>
        <c:axId val="315984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315985376"/>
        <c:crosses val="autoZero"/>
        <c:auto val="1"/>
        <c:lblAlgn val="ctr"/>
        <c:lblOffset val="100"/>
        <c:noMultiLvlLbl val="0"/>
      </c:catAx>
      <c:valAx>
        <c:axId val="315985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of Questions</a:t>
                </a: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3159848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image" Target="http://www.edison.edu/assets/img/fswlogos/fullcolor/PNG/FSW_Letter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0</xdr:rowOff>
    </xdr:from>
    <xdr:to>
      <xdr:col>7</xdr:col>
      <xdr:colOff>38100</xdr:colOff>
      <xdr:row>25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9</xdr:row>
      <xdr:rowOff>180975</xdr:rowOff>
    </xdr:from>
    <xdr:to>
      <xdr:col>15</xdr:col>
      <xdr:colOff>314325</xdr:colOff>
      <xdr:row>25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14</xdr:row>
      <xdr:rowOff>9524</xdr:rowOff>
    </xdr:from>
    <xdr:to>
      <xdr:col>11</xdr:col>
      <xdr:colOff>9525</xdr:colOff>
      <xdr:row>36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10</xdr:row>
      <xdr:rowOff>166686</xdr:rowOff>
    </xdr:from>
    <xdr:to>
      <xdr:col>5</xdr:col>
      <xdr:colOff>571500</xdr:colOff>
      <xdr:row>27</xdr:row>
      <xdr:rowOff>190499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628650</xdr:colOff>
      <xdr:row>10</xdr:row>
      <xdr:rowOff>166687</xdr:rowOff>
    </xdr:from>
    <xdr:to>
      <xdr:col>8</xdr:col>
      <xdr:colOff>9525</xdr:colOff>
      <xdr:row>28</xdr:row>
      <xdr:rowOff>2095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0</xdr:row>
      <xdr:rowOff>152401</xdr:rowOff>
    </xdr:from>
    <xdr:to>
      <xdr:col>1</xdr:col>
      <xdr:colOff>26194</xdr:colOff>
      <xdr:row>1</xdr:row>
      <xdr:rowOff>609600</xdr:rowOff>
    </xdr:to>
    <xdr:pic>
      <xdr:nvPicPr>
        <xdr:cNvPr id="1387" name="Picture 1386" descr="http://www.edison.edu/assets/img/fswlogos/fullcolor/PNG/FSW_Letters.png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1"/>
          <a:ext cx="816769" cy="657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0"/>
  <sheetViews>
    <sheetView tabSelected="1" topLeftCell="A16" workbookViewId="0">
      <selection activeCell="N30" sqref="N30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2" spans="1:16" x14ac:dyDescent="0.25">
      <c r="A2" s="5" t="s">
        <v>3</v>
      </c>
      <c r="B2" s="1">
        <v>43255</v>
      </c>
      <c r="C2" s="5" t="s">
        <v>4</v>
      </c>
      <c r="D2" s="4">
        <v>1</v>
      </c>
      <c r="E2" s="5" t="s">
        <v>21</v>
      </c>
      <c r="F2" t="s">
        <v>23</v>
      </c>
    </row>
    <row r="3" spans="1:16" x14ac:dyDescent="0.25"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7" t="s">
        <v>18</v>
      </c>
      <c r="P3" s="3" t="s">
        <v>19</v>
      </c>
    </row>
    <row r="4" spans="1:16" x14ac:dyDescent="0.25">
      <c r="A4" s="6" t="s">
        <v>0</v>
      </c>
      <c r="B4" s="2">
        <v>0</v>
      </c>
      <c r="C4" s="2">
        <v>0</v>
      </c>
      <c r="D4" s="2">
        <v>6</v>
      </c>
      <c r="E4" s="2">
        <v>7</v>
      </c>
      <c r="F4" s="2">
        <v>0</v>
      </c>
      <c r="G4" s="2">
        <v>9</v>
      </c>
      <c r="H4" s="2">
        <v>1</v>
      </c>
      <c r="I4" s="2">
        <v>7</v>
      </c>
      <c r="J4" s="2">
        <v>3</v>
      </c>
      <c r="K4" s="2">
        <v>4</v>
      </c>
      <c r="L4" s="2">
        <v>0</v>
      </c>
      <c r="M4" s="2">
        <v>2</v>
      </c>
      <c r="N4" s="2">
        <v>3</v>
      </c>
      <c r="O4" s="2">
        <v>5</v>
      </c>
      <c r="P4" s="6">
        <f>SUM(B4:O4)</f>
        <v>47</v>
      </c>
    </row>
    <row r="5" spans="1:16" x14ac:dyDescent="0.25">
      <c r="A5" s="43" t="s">
        <v>82</v>
      </c>
      <c r="B5" s="44">
        <v>1</v>
      </c>
      <c r="C5" s="44">
        <v>0</v>
      </c>
      <c r="D5" s="44">
        <v>1</v>
      </c>
      <c r="E5" s="44">
        <v>0</v>
      </c>
      <c r="F5" s="44">
        <v>0</v>
      </c>
      <c r="G5" s="44">
        <v>1</v>
      </c>
      <c r="H5" s="44">
        <v>0</v>
      </c>
      <c r="I5" s="44">
        <v>1</v>
      </c>
      <c r="J5" s="44">
        <v>0</v>
      </c>
      <c r="K5" s="44">
        <v>0</v>
      </c>
      <c r="L5" s="44">
        <v>1</v>
      </c>
      <c r="M5" s="44">
        <v>0</v>
      </c>
      <c r="N5" s="44">
        <v>1</v>
      </c>
      <c r="O5" s="44">
        <v>0</v>
      </c>
      <c r="P5" s="45">
        <f>SUM(B5:O5)</f>
        <v>6</v>
      </c>
    </row>
    <row r="6" spans="1:16" x14ac:dyDescent="0.25">
      <c r="A6" s="6" t="s">
        <v>1</v>
      </c>
      <c r="B6" s="2">
        <v>0</v>
      </c>
      <c r="C6" s="2">
        <v>0</v>
      </c>
      <c r="D6" s="2">
        <v>1</v>
      </c>
      <c r="E6" s="2">
        <v>0</v>
      </c>
      <c r="F6" s="2">
        <v>0</v>
      </c>
      <c r="G6" s="2">
        <v>0</v>
      </c>
      <c r="H6" s="2">
        <v>0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6">
        <f t="shared" ref="P6:P7" si="0">SUM(B6:O6)</f>
        <v>2</v>
      </c>
    </row>
    <row r="7" spans="1:16" x14ac:dyDescent="0.25">
      <c r="A7" s="43" t="s">
        <v>2</v>
      </c>
      <c r="B7" s="44">
        <v>0</v>
      </c>
      <c r="C7" s="44">
        <v>0</v>
      </c>
      <c r="D7" s="44">
        <v>0</v>
      </c>
      <c r="E7" s="44">
        <v>0</v>
      </c>
      <c r="F7" s="44">
        <v>0</v>
      </c>
      <c r="G7" s="44">
        <v>0</v>
      </c>
      <c r="H7" s="44">
        <v>4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3">
        <f t="shared" si="0"/>
        <v>4</v>
      </c>
    </row>
    <row r="8" spans="1:16" x14ac:dyDescent="0.25">
      <c r="A8" s="3" t="s">
        <v>20</v>
      </c>
      <c r="B8" s="3">
        <f t="shared" ref="B8:O8" si="1">SUM(B4:B7)</f>
        <v>1</v>
      </c>
      <c r="C8" s="3">
        <f t="shared" si="1"/>
        <v>0</v>
      </c>
      <c r="D8" s="3">
        <f t="shared" si="1"/>
        <v>8</v>
      </c>
      <c r="E8" s="3">
        <f t="shared" si="1"/>
        <v>7</v>
      </c>
      <c r="F8" s="3">
        <f t="shared" si="1"/>
        <v>0</v>
      </c>
      <c r="G8" s="3">
        <f t="shared" si="1"/>
        <v>10</v>
      </c>
      <c r="H8" s="3">
        <f t="shared" si="1"/>
        <v>5</v>
      </c>
      <c r="I8" s="3">
        <f t="shared" si="1"/>
        <v>9</v>
      </c>
      <c r="J8" s="3">
        <f t="shared" si="1"/>
        <v>3</v>
      </c>
      <c r="K8" s="3">
        <f t="shared" si="1"/>
        <v>4</v>
      </c>
      <c r="L8" s="3">
        <f t="shared" si="1"/>
        <v>1</v>
      </c>
      <c r="M8" s="3">
        <f t="shared" si="1"/>
        <v>2</v>
      </c>
      <c r="N8" s="3">
        <f t="shared" si="1"/>
        <v>4</v>
      </c>
      <c r="O8" s="3">
        <f t="shared" si="1"/>
        <v>5</v>
      </c>
    </row>
    <row r="10" spans="1:16" x14ac:dyDescent="0.25">
      <c r="A10" s="5" t="s">
        <v>3</v>
      </c>
      <c r="B10" s="1">
        <v>43256</v>
      </c>
      <c r="C10" s="5" t="s">
        <v>4</v>
      </c>
      <c r="D10" s="4">
        <v>1</v>
      </c>
      <c r="E10" s="5" t="s">
        <v>21</v>
      </c>
      <c r="F10" t="s">
        <v>24</v>
      </c>
    </row>
    <row r="11" spans="1:16" x14ac:dyDescent="0.25">
      <c r="B11" s="7" t="s">
        <v>5</v>
      </c>
      <c r="C11" s="7" t="s">
        <v>6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3" t="s">
        <v>19</v>
      </c>
    </row>
    <row r="12" spans="1:16" x14ac:dyDescent="0.25">
      <c r="A12" s="6" t="s">
        <v>0</v>
      </c>
      <c r="B12" s="2">
        <v>0</v>
      </c>
      <c r="C12" s="2">
        <v>0</v>
      </c>
      <c r="D12" s="2">
        <v>8</v>
      </c>
      <c r="E12" s="2">
        <v>6</v>
      </c>
      <c r="F12" s="2">
        <v>7</v>
      </c>
      <c r="G12" s="2">
        <v>25</v>
      </c>
      <c r="H12" s="2">
        <v>2</v>
      </c>
      <c r="I12" s="2">
        <v>2</v>
      </c>
      <c r="J12" s="2">
        <v>2</v>
      </c>
      <c r="K12" s="2">
        <v>6</v>
      </c>
      <c r="L12" s="2">
        <v>11</v>
      </c>
      <c r="M12" s="2">
        <v>9</v>
      </c>
      <c r="N12" s="2">
        <v>10</v>
      </c>
      <c r="O12" s="2">
        <v>5</v>
      </c>
      <c r="P12" s="6">
        <f>SUM(B12:O12)</f>
        <v>93</v>
      </c>
    </row>
    <row r="13" spans="1:16" x14ac:dyDescent="0.25">
      <c r="A13" s="43" t="s">
        <v>82</v>
      </c>
      <c r="B13" s="44">
        <v>0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2</v>
      </c>
      <c r="J13" s="44">
        <v>0</v>
      </c>
      <c r="K13" s="44">
        <v>0</v>
      </c>
      <c r="L13" s="44">
        <v>1</v>
      </c>
      <c r="M13" s="44">
        <v>0</v>
      </c>
      <c r="N13" s="44">
        <v>0</v>
      </c>
      <c r="O13" s="44">
        <v>0</v>
      </c>
      <c r="P13" s="45">
        <f>SUM(B13:O13)</f>
        <v>3</v>
      </c>
    </row>
    <row r="14" spans="1:16" x14ac:dyDescent="0.25">
      <c r="A14" s="6" t="s">
        <v>1</v>
      </c>
      <c r="B14" s="2">
        <v>0</v>
      </c>
      <c r="C14" s="2">
        <v>0</v>
      </c>
      <c r="D14" s="2">
        <v>0</v>
      </c>
      <c r="E14" s="2">
        <v>0</v>
      </c>
      <c r="F14" s="2">
        <v>1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1</v>
      </c>
      <c r="N14" s="2">
        <v>0</v>
      </c>
      <c r="O14" s="2">
        <v>0</v>
      </c>
      <c r="P14" s="6">
        <f t="shared" ref="P14:P15" si="2">SUM(B14:O14)</f>
        <v>2</v>
      </c>
    </row>
    <row r="15" spans="1:16" s="47" customFormat="1" x14ac:dyDescent="0.25">
      <c r="A15" s="43" t="s">
        <v>2</v>
      </c>
      <c r="B15" s="44">
        <v>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3">
        <f t="shared" si="2"/>
        <v>0</v>
      </c>
    </row>
    <row r="16" spans="1:16" x14ac:dyDescent="0.25">
      <c r="A16" s="3" t="s">
        <v>20</v>
      </c>
      <c r="B16" s="3">
        <f t="shared" ref="B16:O16" si="3">SUM(B12:B15)</f>
        <v>0</v>
      </c>
      <c r="C16" s="3">
        <f t="shared" si="3"/>
        <v>0</v>
      </c>
      <c r="D16" s="3">
        <f t="shared" si="3"/>
        <v>8</v>
      </c>
      <c r="E16" s="3">
        <f t="shared" si="3"/>
        <v>6</v>
      </c>
      <c r="F16" s="3">
        <f t="shared" si="3"/>
        <v>8</v>
      </c>
      <c r="G16" s="3">
        <f t="shared" si="3"/>
        <v>25</v>
      </c>
      <c r="H16" s="3">
        <f t="shared" si="3"/>
        <v>2</v>
      </c>
      <c r="I16" s="3">
        <f t="shared" si="3"/>
        <v>4</v>
      </c>
      <c r="J16" s="3">
        <f t="shared" si="3"/>
        <v>2</v>
      </c>
      <c r="K16" s="3">
        <f t="shared" si="3"/>
        <v>6</v>
      </c>
      <c r="L16" s="3">
        <f t="shared" si="3"/>
        <v>12</v>
      </c>
      <c r="M16" s="3">
        <f t="shared" si="3"/>
        <v>10</v>
      </c>
      <c r="N16" s="3">
        <f t="shared" si="3"/>
        <v>10</v>
      </c>
      <c r="O16" s="3">
        <f t="shared" si="3"/>
        <v>5</v>
      </c>
    </row>
    <row r="18" spans="1:16" x14ac:dyDescent="0.25">
      <c r="A18" s="5" t="s">
        <v>3</v>
      </c>
      <c r="B18" s="1">
        <v>43257</v>
      </c>
      <c r="C18" s="5" t="s">
        <v>4</v>
      </c>
      <c r="D18" s="4">
        <v>1</v>
      </c>
      <c r="E18" s="5" t="s">
        <v>21</v>
      </c>
      <c r="F18" t="s">
        <v>25</v>
      </c>
    </row>
    <row r="19" spans="1:16" x14ac:dyDescent="0.25">
      <c r="B19" s="7" t="s">
        <v>5</v>
      </c>
      <c r="C19" s="7" t="s">
        <v>6</v>
      </c>
      <c r="D19" s="7" t="s">
        <v>7</v>
      </c>
      <c r="E19" s="7" t="s">
        <v>8</v>
      </c>
      <c r="F19" s="7" t="s">
        <v>9</v>
      </c>
      <c r="G19" s="7" t="s">
        <v>10</v>
      </c>
      <c r="H19" s="7" t="s">
        <v>11</v>
      </c>
      <c r="I19" s="7" t="s">
        <v>12</v>
      </c>
      <c r="J19" s="7" t="s">
        <v>13</v>
      </c>
      <c r="K19" s="7" t="s">
        <v>14</v>
      </c>
      <c r="L19" s="7" t="s">
        <v>15</v>
      </c>
      <c r="M19" s="7" t="s">
        <v>16</v>
      </c>
      <c r="N19" s="7" t="s">
        <v>17</v>
      </c>
      <c r="O19" s="7" t="s">
        <v>18</v>
      </c>
      <c r="P19" s="3" t="s">
        <v>19</v>
      </c>
    </row>
    <row r="20" spans="1:16" x14ac:dyDescent="0.25">
      <c r="A20" s="6" t="s">
        <v>0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6">
        <f>SUM(B20:O20)</f>
        <v>0</v>
      </c>
    </row>
    <row r="21" spans="1:16" x14ac:dyDescent="0.25">
      <c r="A21" s="43" t="s">
        <v>82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5">
        <f>SUM(B21:O21)</f>
        <v>0</v>
      </c>
    </row>
    <row r="22" spans="1:16" x14ac:dyDescent="0.25">
      <c r="A22" s="6" t="s">
        <v>1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6">
        <f t="shared" ref="P22:P23" si="4">SUM(B22:O22)</f>
        <v>0</v>
      </c>
    </row>
    <row r="23" spans="1:16" s="47" customFormat="1" x14ac:dyDescent="0.25">
      <c r="A23" s="43" t="s">
        <v>2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3">
        <f t="shared" si="4"/>
        <v>0</v>
      </c>
    </row>
    <row r="24" spans="1:16" x14ac:dyDescent="0.25">
      <c r="A24" s="3" t="s">
        <v>20</v>
      </c>
      <c r="B24" s="3">
        <f t="shared" ref="B24:O24" si="5">SUM(B20:B23)</f>
        <v>0</v>
      </c>
      <c r="C24" s="3">
        <f t="shared" si="5"/>
        <v>0</v>
      </c>
      <c r="D24" s="3">
        <f t="shared" si="5"/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3">
        <f t="shared" si="5"/>
        <v>0</v>
      </c>
      <c r="I24" s="3">
        <f t="shared" si="5"/>
        <v>0</v>
      </c>
      <c r="J24" s="3">
        <f t="shared" si="5"/>
        <v>0</v>
      </c>
      <c r="K24" s="3">
        <f t="shared" si="5"/>
        <v>0</v>
      </c>
      <c r="L24" s="3">
        <f t="shared" si="5"/>
        <v>0</v>
      </c>
      <c r="M24" s="3">
        <f t="shared" si="5"/>
        <v>0</v>
      </c>
      <c r="N24" s="3">
        <f t="shared" si="5"/>
        <v>0</v>
      </c>
      <c r="O24" s="3">
        <f t="shared" si="5"/>
        <v>0</v>
      </c>
    </row>
    <row r="26" spans="1:16" x14ac:dyDescent="0.25">
      <c r="A26" s="5" t="s">
        <v>3</v>
      </c>
      <c r="B26" s="1">
        <v>43258</v>
      </c>
      <c r="C26" s="5" t="s">
        <v>4</v>
      </c>
      <c r="D26" s="4">
        <v>1</v>
      </c>
      <c r="E26" s="5" t="s">
        <v>21</v>
      </c>
      <c r="F26" t="s">
        <v>26</v>
      </c>
    </row>
    <row r="27" spans="1:16" x14ac:dyDescent="0.25">
      <c r="B27" s="7" t="s">
        <v>5</v>
      </c>
      <c r="C27" s="7" t="s">
        <v>6</v>
      </c>
      <c r="D27" s="7" t="s">
        <v>7</v>
      </c>
      <c r="E27" s="7" t="s">
        <v>8</v>
      </c>
      <c r="F27" s="7" t="s">
        <v>9</v>
      </c>
      <c r="G27" s="7" t="s">
        <v>10</v>
      </c>
      <c r="H27" s="7" t="s">
        <v>11</v>
      </c>
      <c r="I27" s="7" t="s">
        <v>12</v>
      </c>
      <c r="J27" s="7" t="s">
        <v>13</v>
      </c>
      <c r="K27" s="7" t="s">
        <v>14</v>
      </c>
      <c r="L27" s="7" t="s">
        <v>15</v>
      </c>
      <c r="M27" s="7" t="s">
        <v>16</v>
      </c>
      <c r="N27" s="7" t="s">
        <v>17</v>
      </c>
      <c r="O27" s="7" t="s">
        <v>18</v>
      </c>
      <c r="P27" s="3" t="s">
        <v>19</v>
      </c>
    </row>
    <row r="28" spans="1:16" x14ac:dyDescent="0.25">
      <c r="A28" s="6" t="s">
        <v>0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2</v>
      </c>
      <c r="H28" s="2">
        <v>0</v>
      </c>
      <c r="I28" s="2">
        <v>3</v>
      </c>
      <c r="J28" s="2">
        <v>2</v>
      </c>
      <c r="K28" s="2">
        <v>1</v>
      </c>
      <c r="L28" s="2">
        <v>2</v>
      </c>
      <c r="M28" s="2">
        <v>1</v>
      </c>
      <c r="N28" s="2">
        <v>2</v>
      </c>
      <c r="O28" s="2">
        <v>2</v>
      </c>
      <c r="P28" s="6">
        <f>SUM(B28:O28)</f>
        <v>15</v>
      </c>
    </row>
    <row r="29" spans="1:16" x14ac:dyDescent="0.25">
      <c r="A29" s="43" t="s">
        <v>82</v>
      </c>
      <c r="B29" s="44">
        <v>0</v>
      </c>
      <c r="C29" s="44">
        <v>0</v>
      </c>
      <c r="D29" s="44">
        <v>0</v>
      </c>
      <c r="E29" s="44">
        <v>0</v>
      </c>
      <c r="F29" s="44">
        <v>1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1</v>
      </c>
      <c r="M29" s="44">
        <v>0</v>
      </c>
      <c r="N29" s="44">
        <v>1</v>
      </c>
      <c r="O29" s="44">
        <v>0</v>
      </c>
      <c r="P29" s="45">
        <f>SUM(B29:O29)</f>
        <v>3</v>
      </c>
    </row>
    <row r="30" spans="1:16" x14ac:dyDescent="0.25">
      <c r="A30" s="6" t="s">
        <v>1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1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6">
        <f t="shared" ref="P30:P31" si="6">SUM(B30:O30)</f>
        <v>1</v>
      </c>
    </row>
    <row r="31" spans="1:16" s="47" customFormat="1" x14ac:dyDescent="0.25">
      <c r="A31" s="43" t="s">
        <v>2</v>
      </c>
      <c r="B31" s="44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3">
        <f t="shared" si="6"/>
        <v>0</v>
      </c>
    </row>
    <row r="32" spans="1:16" x14ac:dyDescent="0.25">
      <c r="A32" s="3" t="s">
        <v>20</v>
      </c>
      <c r="B32" s="3">
        <f t="shared" ref="B32:O32" si="7">SUM(B28:B31)</f>
        <v>0</v>
      </c>
      <c r="C32" s="3">
        <f t="shared" si="7"/>
        <v>0</v>
      </c>
      <c r="D32" s="3">
        <f t="shared" si="7"/>
        <v>0</v>
      </c>
      <c r="E32" s="3">
        <f t="shared" si="7"/>
        <v>0</v>
      </c>
      <c r="F32" s="3">
        <f t="shared" si="7"/>
        <v>1</v>
      </c>
      <c r="G32" s="3">
        <f t="shared" si="7"/>
        <v>2</v>
      </c>
      <c r="H32" s="3">
        <f t="shared" si="7"/>
        <v>1</v>
      </c>
      <c r="I32" s="3">
        <f t="shared" si="7"/>
        <v>3</v>
      </c>
      <c r="J32" s="3">
        <f t="shared" si="7"/>
        <v>2</v>
      </c>
      <c r="K32" s="3">
        <f t="shared" si="7"/>
        <v>1</v>
      </c>
      <c r="L32" s="3">
        <f t="shared" si="7"/>
        <v>3</v>
      </c>
      <c r="M32" s="3">
        <f t="shared" si="7"/>
        <v>1</v>
      </c>
      <c r="N32" s="3">
        <f t="shared" si="7"/>
        <v>3</v>
      </c>
      <c r="O32" s="3">
        <f t="shared" si="7"/>
        <v>2</v>
      </c>
    </row>
    <row r="34" spans="1:16" x14ac:dyDescent="0.25">
      <c r="A34" s="5" t="s">
        <v>3</v>
      </c>
      <c r="B34" s="1">
        <v>43259</v>
      </c>
      <c r="C34" s="5" t="s">
        <v>4</v>
      </c>
      <c r="D34" s="4">
        <v>1</v>
      </c>
      <c r="E34" s="5" t="s">
        <v>21</v>
      </c>
      <c r="F34" t="s">
        <v>22</v>
      </c>
    </row>
    <row r="35" spans="1:16" x14ac:dyDescent="0.25">
      <c r="B35" s="7" t="s">
        <v>5</v>
      </c>
      <c r="C35" s="7" t="s">
        <v>6</v>
      </c>
      <c r="D35" s="7" t="s">
        <v>7</v>
      </c>
      <c r="E35" s="7" t="s">
        <v>8</v>
      </c>
      <c r="F35" s="7" t="s">
        <v>9</v>
      </c>
      <c r="G35" s="7" t="s">
        <v>10</v>
      </c>
      <c r="H35" s="7" t="s">
        <v>11</v>
      </c>
      <c r="I35" s="7" t="s">
        <v>12</v>
      </c>
      <c r="J35" s="7" t="s">
        <v>13</v>
      </c>
      <c r="K35" s="7" t="s">
        <v>14</v>
      </c>
      <c r="L35" s="7" t="s">
        <v>15</v>
      </c>
      <c r="M35" s="7" t="s">
        <v>16</v>
      </c>
      <c r="N35" s="7" t="s">
        <v>17</v>
      </c>
      <c r="O35" s="7" t="s">
        <v>18</v>
      </c>
      <c r="P35" s="3" t="s">
        <v>19</v>
      </c>
    </row>
    <row r="36" spans="1:16" x14ac:dyDescent="0.25">
      <c r="A36" s="6" t="s">
        <v>0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6">
        <f>SUM(B36:O36)</f>
        <v>0</v>
      </c>
    </row>
    <row r="37" spans="1:16" x14ac:dyDescent="0.25">
      <c r="A37" s="43" t="s">
        <v>82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5">
        <f>SUM(B37:O37)</f>
        <v>0</v>
      </c>
    </row>
    <row r="38" spans="1:16" x14ac:dyDescent="0.25">
      <c r="A38" s="6" t="s">
        <v>1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6">
        <f t="shared" ref="P38:P39" si="8">SUM(B38:O38)</f>
        <v>0</v>
      </c>
    </row>
    <row r="39" spans="1:16" s="47" customFormat="1" x14ac:dyDescent="0.25">
      <c r="A39" s="43" t="s">
        <v>2</v>
      </c>
      <c r="B39" s="44">
        <v>0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3">
        <f t="shared" si="8"/>
        <v>0</v>
      </c>
    </row>
    <row r="40" spans="1:16" x14ac:dyDescent="0.25">
      <c r="A40" s="3" t="s">
        <v>20</v>
      </c>
      <c r="B40" s="3">
        <f t="shared" ref="B40:O40" si="9">SUM(B36:B39)</f>
        <v>0</v>
      </c>
      <c r="C40" s="3">
        <f t="shared" si="9"/>
        <v>0</v>
      </c>
      <c r="D40" s="3">
        <f t="shared" si="9"/>
        <v>0</v>
      </c>
      <c r="E40" s="3">
        <f t="shared" si="9"/>
        <v>0</v>
      </c>
      <c r="F40" s="3">
        <f t="shared" si="9"/>
        <v>0</v>
      </c>
      <c r="G40" s="3">
        <f t="shared" si="9"/>
        <v>0</v>
      </c>
      <c r="H40" s="3">
        <f t="shared" si="9"/>
        <v>0</v>
      </c>
      <c r="I40" s="3">
        <f t="shared" si="9"/>
        <v>0</v>
      </c>
      <c r="J40" s="3">
        <f t="shared" si="9"/>
        <v>0</v>
      </c>
      <c r="K40" s="3">
        <f t="shared" si="9"/>
        <v>0</v>
      </c>
      <c r="L40" s="3">
        <f t="shared" si="9"/>
        <v>0</v>
      </c>
      <c r="M40" s="3">
        <f t="shared" si="9"/>
        <v>0</v>
      </c>
      <c r="N40" s="3">
        <f t="shared" si="9"/>
        <v>0</v>
      </c>
      <c r="O40" s="3">
        <f t="shared" si="9"/>
        <v>0</v>
      </c>
    </row>
  </sheetData>
  <conditionalFormatting sqref="B4:O8">
    <cfRule type="top10" dxfId="4" priority="5" percent="1" rank="10"/>
  </conditionalFormatting>
  <conditionalFormatting sqref="B12:O16">
    <cfRule type="top10" dxfId="3" priority="4" percent="1" rank="10"/>
  </conditionalFormatting>
  <conditionalFormatting sqref="B20:O24">
    <cfRule type="top10" dxfId="2" priority="3" percent="1" rank="10"/>
  </conditionalFormatting>
  <conditionalFormatting sqref="B28:O32">
    <cfRule type="top10" dxfId="1" priority="2" percent="1" rank="10"/>
  </conditionalFormatting>
  <conditionalFormatting sqref="B36:O40">
    <cfRule type="top10" dxfId="0" priority="1" percent="1" rank="10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activeCell="C4" sqref="C4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1" spans="1:16" x14ac:dyDescent="0.25">
      <c r="A1" s="5" t="s">
        <v>4</v>
      </c>
      <c r="B1" s="8">
        <v>1</v>
      </c>
      <c r="C1" s="5"/>
      <c r="D1" s="4"/>
      <c r="E1" s="5"/>
    </row>
    <row r="2" spans="1:16" x14ac:dyDescent="0.25"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  <c r="M2" s="7" t="s">
        <v>16</v>
      </c>
      <c r="N2" s="7" t="s">
        <v>17</v>
      </c>
      <c r="O2" s="7" t="s">
        <v>18</v>
      </c>
      <c r="P2" s="3" t="s">
        <v>19</v>
      </c>
    </row>
    <row r="3" spans="1:16" x14ac:dyDescent="0.25">
      <c r="A3" s="6" t="s">
        <v>0</v>
      </c>
      <c r="B3" s="20">
        <f>AVERAGE(Raw!B4,Raw!B12,Raw!B20,Raw!B28,Raw!B36)</f>
        <v>0</v>
      </c>
      <c r="C3" s="20">
        <f>AVERAGE(Raw!C4,Raw!C12,Raw!C20,Raw!C28,Raw!C36)</f>
        <v>0</v>
      </c>
      <c r="D3" s="20">
        <f>AVERAGE(Raw!D4,Raw!D12,Raw!D20,Raw!D28,Raw!D36)</f>
        <v>2.8</v>
      </c>
      <c r="E3" s="20">
        <f>AVERAGE(Raw!E4,Raw!E12,Raw!E20,Raw!E28,Raw!E36)</f>
        <v>2.6</v>
      </c>
      <c r="F3" s="20">
        <f>AVERAGE(Raw!F4,Raw!F12,Raw!F20,Raw!F28,Raw!F36)</f>
        <v>1.4</v>
      </c>
      <c r="G3" s="20">
        <f>AVERAGE(Raw!G4,Raw!G12,Raw!G20,Raw!G28,Raw!G36)</f>
        <v>7.2</v>
      </c>
      <c r="H3" s="20">
        <f>AVERAGE(Raw!H4,Raw!H12,Raw!H20,Raw!H28,Raw!H36)</f>
        <v>0.6</v>
      </c>
      <c r="I3" s="20">
        <f>AVERAGE(Raw!I4,Raw!I12,Raw!I20,Raw!I28,Raw!I36)</f>
        <v>2.4</v>
      </c>
      <c r="J3" s="20">
        <f>AVERAGE(Raw!J4,Raw!J12,Raw!J20,Raw!J28,Raw!J36)</f>
        <v>1.4</v>
      </c>
      <c r="K3" s="20">
        <f>AVERAGE(Raw!K4,Raw!K12,Raw!K20,Raw!K28,Raw!K36)</f>
        <v>2.2000000000000002</v>
      </c>
      <c r="L3" s="20">
        <f>AVERAGE(Raw!L4,Raw!L12,Raw!L20,Raw!L28,Raw!L36)</f>
        <v>2.6</v>
      </c>
      <c r="M3" s="20">
        <f>AVERAGE(Raw!M4,Raw!M12,Raw!M20,Raw!M28,Raw!M36)</f>
        <v>2.4</v>
      </c>
      <c r="N3" s="20">
        <f>AVERAGE(Raw!N4,Raw!N12,Raw!N20,Raw!N28,Raw!N36)</f>
        <v>3</v>
      </c>
      <c r="O3" s="20">
        <f>AVERAGE(Raw!O4,Raw!O12,Raw!O20,Raw!O28,Raw!O36)</f>
        <v>2.4</v>
      </c>
      <c r="P3" s="21">
        <f>SUM(B3:O3)</f>
        <v>30.999999999999996</v>
      </c>
    </row>
    <row r="4" spans="1:16" x14ac:dyDescent="0.25">
      <c r="A4" s="43" t="s">
        <v>82</v>
      </c>
      <c r="B4" s="28">
        <f>AVERAGE(Raw!B5,Raw!B13,Raw!B21,Raw!B29,Raw!B37)</f>
        <v>0.2</v>
      </c>
      <c r="C4" s="28">
        <f>AVERAGE(Raw!C5,Raw!C13,Raw!C21,Raw!C29,Raw!C37)</f>
        <v>0</v>
      </c>
      <c r="D4" s="28">
        <f>AVERAGE(Raw!D5,Raw!D13,Raw!D21,Raw!D29,Raw!D37)</f>
        <v>0.2</v>
      </c>
      <c r="E4" s="28">
        <f>AVERAGE(Raw!E5,Raw!E13,Raw!E21,Raw!E29,Raw!E37)</f>
        <v>0</v>
      </c>
      <c r="F4" s="28">
        <f>AVERAGE(Raw!F5,Raw!F13,Raw!F21,Raw!F29,Raw!F37)</f>
        <v>0.2</v>
      </c>
      <c r="G4" s="28">
        <f>AVERAGE(Raw!G5,Raw!G13,Raw!G21,Raw!G29,Raw!G37)</f>
        <v>0.2</v>
      </c>
      <c r="H4" s="28">
        <f>AVERAGE(Raw!H5,Raw!H13,Raw!H21,Raw!H29,Raw!H37)</f>
        <v>0</v>
      </c>
      <c r="I4" s="28">
        <f>AVERAGE(Raw!I5,Raw!I13,Raw!I21,Raw!I29,Raw!I37)</f>
        <v>0.6</v>
      </c>
      <c r="J4" s="28">
        <f>AVERAGE(Raw!J5,Raw!J13,Raw!J21,Raw!J29,Raw!J37)</f>
        <v>0</v>
      </c>
      <c r="K4" s="28">
        <f>AVERAGE(Raw!K5,Raw!K13,Raw!K21,Raw!K29,Raw!K37)</f>
        <v>0</v>
      </c>
      <c r="L4" s="28">
        <f>AVERAGE(Raw!L5,Raw!L13,Raw!L21,Raw!L29,Raw!L37)</f>
        <v>0.6</v>
      </c>
      <c r="M4" s="28">
        <f>AVERAGE(Raw!M5,Raw!M13,Raw!M21,Raw!M29,Raw!M37)</f>
        <v>0</v>
      </c>
      <c r="N4" s="28">
        <f>AVERAGE(Raw!N5,Raw!N13,Raw!N21,Raw!N29,Raw!N37)</f>
        <v>0.4</v>
      </c>
      <c r="O4" s="28">
        <f>AVERAGE(Raw!O5,Raw!O13,Raw!O21,Raw!O29,Raw!O37)</f>
        <v>0</v>
      </c>
      <c r="P4" s="46">
        <f>SUM(B4:O4)</f>
        <v>2.4</v>
      </c>
    </row>
    <row r="5" spans="1:16" x14ac:dyDescent="0.25">
      <c r="A5" s="6" t="s">
        <v>1</v>
      </c>
      <c r="B5" s="20">
        <f>AVERAGE(Raw!B6,Raw!B14,Raw!B22,Raw!B30,Raw!B38)</f>
        <v>0</v>
      </c>
      <c r="C5" s="20">
        <f>AVERAGE(Raw!C6,Raw!C14,Raw!C22,Raw!C30,Raw!C38)</f>
        <v>0</v>
      </c>
      <c r="D5" s="20">
        <f>AVERAGE(Raw!D6,Raw!D14,Raw!D22,Raw!D30,Raw!D38)</f>
        <v>0.2</v>
      </c>
      <c r="E5" s="20">
        <f>AVERAGE(Raw!E6,Raw!E14,Raw!E22,Raw!E30,Raw!E38)</f>
        <v>0</v>
      </c>
      <c r="F5" s="20">
        <f>AVERAGE(Raw!F6,Raw!F14,Raw!F22,Raw!F30,Raw!F38)</f>
        <v>0.2</v>
      </c>
      <c r="G5" s="20">
        <f>AVERAGE(Raw!G6,Raw!G14,Raw!G22,Raw!G30,Raw!G38)</f>
        <v>0</v>
      </c>
      <c r="H5" s="20">
        <f>AVERAGE(Raw!H6,Raw!H14,Raw!H22,Raw!H30,Raw!H38)</f>
        <v>0.2</v>
      </c>
      <c r="I5" s="20">
        <f>AVERAGE(Raw!I6,Raw!I14,Raw!I22,Raw!I30,Raw!I38)</f>
        <v>0.2</v>
      </c>
      <c r="J5" s="20">
        <f>AVERAGE(Raw!J6,Raw!J14,Raw!J22,Raw!J30,Raw!J38)</f>
        <v>0</v>
      </c>
      <c r="K5" s="20">
        <f>AVERAGE(Raw!K6,Raw!K14,Raw!K22,Raw!K30,Raw!K38)</f>
        <v>0</v>
      </c>
      <c r="L5" s="20">
        <f>AVERAGE(Raw!L6,Raw!L14,Raw!L22,Raw!L30,Raw!L38)</f>
        <v>0</v>
      </c>
      <c r="M5" s="20">
        <f>AVERAGE(Raw!M6,Raw!M14,Raw!M22,Raw!M30,Raw!M38)</f>
        <v>0.2</v>
      </c>
      <c r="N5" s="20">
        <f>AVERAGE(Raw!N6,Raw!N14,Raw!N22,Raw!N30,Raw!N38)</f>
        <v>0</v>
      </c>
      <c r="O5" s="20">
        <f>AVERAGE(Raw!O6,Raw!O14,Raw!O22,Raw!O30,Raw!O38)</f>
        <v>0</v>
      </c>
      <c r="P5" s="21">
        <f t="shared" ref="P5:P6" si="0">SUM(B5:O5)</f>
        <v>1</v>
      </c>
    </row>
    <row r="6" spans="1:16" s="47" customFormat="1" x14ac:dyDescent="0.25">
      <c r="A6" s="43" t="s">
        <v>2</v>
      </c>
      <c r="B6" s="28">
        <f>AVERAGE(Raw!B7,Raw!B15,Raw!B23,Raw!B31,Raw!B39)</f>
        <v>0</v>
      </c>
      <c r="C6" s="28">
        <f>AVERAGE(Raw!C7,Raw!C15,Raw!C23,Raw!C31,Raw!C39)</f>
        <v>0</v>
      </c>
      <c r="D6" s="28">
        <f>AVERAGE(Raw!D7,Raw!D15,Raw!D23,Raw!D31,Raw!D39)</f>
        <v>0</v>
      </c>
      <c r="E6" s="28">
        <f>AVERAGE(Raw!E7,Raw!E15,Raw!E23,Raw!E31,Raw!E39)</f>
        <v>0</v>
      </c>
      <c r="F6" s="28">
        <f>AVERAGE(Raw!F7,Raw!F15,Raw!F23,Raw!F31,Raw!F39)</f>
        <v>0</v>
      </c>
      <c r="G6" s="28">
        <f>AVERAGE(Raw!G7,Raw!G15,Raw!G23,Raw!G31,Raw!G39)</f>
        <v>0</v>
      </c>
      <c r="H6" s="28">
        <f>AVERAGE(Raw!H7,Raw!H15,Raw!H23,Raw!H31,Raw!H39)</f>
        <v>0.8</v>
      </c>
      <c r="I6" s="28">
        <f>AVERAGE(Raw!I7,Raw!I15,Raw!I23,Raw!I31,Raw!I39)</f>
        <v>0</v>
      </c>
      <c r="J6" s="28">
        <f>AVERAGE(Raw!J7,Raw!J15,Raw!J23,Raw!J31,Raw!J39)</f>
        <v>0</v>
      </c>
      <c r="K6" s="28">
        <f>AVERAGE(Raw!K7,Raw!K15,Raw!K23,Raw!K31,Raw!K39)</f>
        <v>0</v>
      </c>
      <c r="L6" s="28">
        <f>AVERAGE(Raw!L7,Raw!L15,Raw!L23,Raw!L31,Raw!L39)</f>
        <v>0</v>
      </c>
      <c r="M6" s="28">
        <f>AVERAGE(Raw!M7,Raw!M15,Raw!M23,Raw!M31,Raw!M39)</f>
        <v>0</v>
      </c>
      <c r="N6" s="28">
        <f>AVERAGE(Raw!N7,Raw!N15,Raw!N23,Raw!N31,Raw!N39)</f>
        <v>0</v>
      </c>
      <c r="O6" s="28">
        <f>AVERAGE(Raw!O7,Raw!O15,Raw!O23,Raw!O31,Raw!O39)</f>
        <v>0</v>
      </c>
      <c r="P6" s="48">
        <f t="shared" si="0"/>
        <v>0.8</v>
      </c>
    </row>
    <row r="7" spans="1:16" x14ac:dyDescent="0.25">
      <c r="A7" s="3" t="s">
        <v>20</v>
      </c>
      <c r="B7" s="22">
        <f>SUM(B3:B6)</f>
        <v>0.2</v>
      </c>
      <c r="C7" s="22">
        <f t="shared" ref="C7:O7" si="1">SUM(C3:C6)</f>
        <v>0</v>
      </c>
      <c r="D7" s="22">
        <f t="shared" si="1"/>
        <v>3.2</v>
      </c>
      <c r="E7" s="22">
        <f t="shared" si="1"/>
        <v>2.6</v>
      </c>
      <c r="F7" s="22">
        <f t="shared" si="1"/>
        <v>1.7999999999999998</v>
      </c>
      <c r="G7" s="22">
        <f t="shared" si="1"/>
        <v>7.4</v>
      </c>
      <c r="H7" s="22">
        <f t="shared" si="1"/>
        <v>1.6</v>
      </c>
      <c r="I7" s="22">
        <f t="shared" si="1"/>
        <v>3.2</v>
      </c>
      <c r="J7" s="22">
        <f t="shared" si="1"/>
        <v>1.4</v>
      </c>
      <c r="K7" s="22">
        <f t="shared" si="1"/>
        <v>2.2000000000000002</v>
      </c>
      <c r="L7" s="22">
        <f t="shared" si="1"/>
        <v>3.2</v>
      </c>
      <c r="M7" s="22">
        <f t="shared" si="1"/>
        <v>2.6</v>
      </c>
      <c r="N7" s="22">
        <f t="shared" si="1"/>
        <v>3.4</v>
      </c>
      <c r="O7" s="22">
        <f t="shared" si="1"/>
        <v>2.4</v>
      </c>
      <c r="P7" s="2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"/>
  <sheetViews>
    <sheetView workbookViewId="0">
      <selection activeCell="C8" sqref="C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9" t="s">
        <v>62</v>
      </c>
      <c r="B2" s="49"/>
      <c r="C2" s="49"/>
      <c r="D2" s="49"/>
      <c r="E2" s="49"/>
      <c r="F2" s="49"/>
      <c r="G2" s="49"/>
      <c r="H2" s="49"/>
      <c r="I2" s="49"/>
    </row>
    <row r="3" spans="1:9" ht="18.75" x14ac:dyDescent="0.3">
      <c r="A3" s="49" t="s">
        <v>28</v>
      </c>
      <c r="B3" s="49"/>
      <c r="C3" s="49"/>
      <c r="D3" s="49"/>
      <c r="E3" s="49"/>
      <c r="F3" s="49"/>
      <c r="G3" s="49"/>
      <c r="H3" s="49"/>
      <c r="I3" s="49"/>
    </row>
    <row r="4" spans="1:9" ht="18.75" x14ac:dyDescent="0.3">
      <c r="A4" s="50" t="s">
        <v>63</v>
      </c>
      <c r="B4" s="50"/>
      <c r="C4" s="50"/>
      <c r="D4" s="50"/>
      <c r="E4" s="50"/>
      <c r="F4" s="50"/>
      <c r="G4" s="50"/>
      <c r="H4" s="50"/>
      <c r="I4" s="50"/>
    </row>
    <row r="5" spans="1:9" ht="16.5" x14ac:dyDescent="0.3">
      <c r="A5" s="9"/>
      <c r="B5" s="9" t="s">
        <v>29</v>
      </c>
      <c r="C5" s="9" t="s">
        <v>30</v>
      </c>
      <c r="D5" s="9" t="s">
        <v>31</v>
      </c>
      <c r="E5" s="9" t="s">
        <v>32</v>
      </c>
      <c r="F5" s="9" t="s">
        <v>33</v>
      </c>
      <c r="G5" s="9" t="s">
        <v>34</v>
      </c>
      <c r="H5" s="9" t="s">
        <v>35</v>
      </c>
      <c r="I5" s="10" t="s">
        <v>36</v>
      </c>
    </row>
    <row r="6" spans="1:9" ht="16.5" x14ac:dyDescent="0.3">
      <c r="A6" s="11" t="s">
        <v>37</v>
      </c>
      <c r="B6" s="12">
        <v>0</v>
      </c>
      <c r="C6" s="12">
        <v>1</v>
      </c>
      <c r="D6" s="12">
        <v>11</v>
      </c>
      <c r="E6" s="12">
        <v>6</v>
      </c>
      <c r="F6" s="12">
        <v>7</v>
      </c>
      <c r="G6" s="12">
        <v>6</v>
      </c>
      <c r="H6" s="12">
        <v>0</v>
      </c>
      <c r="I6" s="12">
        <f>SUM(B6:H6)</f>
        <v>31</v>
      </c>
    </row>
    <row r="7" spans="1:9" ht="16.5" x14ac:dyDescent="0.3">
      <c r="A7" s="11" t="s">
        <v>38</v>
      </c>
      <c r="B7" s="12">
        <v>0</v>
      </c>
      <c r="C7" s="12">
        <v>0</v>
      </c>
      <c r="D7" s="12">
        <v>1</v>
      </c>
      <c r="E7" s="12">
        <v>0</v>
      </c>
      <c r="F7" s="12">
        <v>0</v>
      </c>
      <c r="G7" s="12">
        <v>0</v>
      </c>
      <c r="H7" s="12">
        <v>0</v>
      </c>
      <c r="I7" s="12">
        <f t="shared" ref="I7:I8" si="0">SUM(B7:H7)</f>
        <v>1</v>
      </c>
    </row>
    <row r="8" spans="1:9" ht="16.5" x14ac:dyDescent="0.3">
      <c r="A8" s="11" t="s">
        <v>39</v>
      </c>
      <c r="B8" s="12">
        <v>1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f t="shared" si="0"/>
        <v>1</v>
      </c>
    </row>
    <row r="9" spans="1:9" ht="16.5" x14ac:dyDescent="0.3">
      <c r="A9" s="11" t="s">
        <v>36</v>
      </c>
      <c r="B9" s="12">
        <f>SUM(B6:B8)</f>
        <v>1</v>
      </c>
      <c r="C9" s="12">
        <f t="shared" ref="C9:H9" si="1">SUM(C6:C8)</f>
        <v>1</v>
      </c>
      <c r="D9" s="12">
        <f t="shared" si="1"/>
        <v>12</v>
      </c>
      <c r="E9" s="12">
        <f t="shared" si="1"/>
        <v>6</v>
      </c>
      <c r="F9" s="12">
        <f t="shared" si="1"/>
        <v>7</v>
      </c>
      <c r="G9" s="12">
        <f t="shared" si="1"/>
        <v>6</v>
      </c>
      <c r="H9" s="12">
        <f t="shared" si="1"/>
        <v>0</v>
      </c>
      <c r="I9" s="13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3"/>
  <sheetViews>
    <sheetView workbookViewId="0">
      <selection activeCell="B9" sqref="B9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51" t="s">
        <v>65</v>
      </c>
      <c r="B1" s="51"/>
      <c r="C1" s="51"/>
      <c r="D1" s="51"/>
      <c r="E1" s="51"/>
      <c r="F1" s="51"/>
      <c r="G1" s="51"/>
      <c r="H1" s="51"/>
      <c r="I1" s="51"/>
    </row>
    <row r="3" spans="1:13" ht="15.75" thickBot="1" x14ac:dyDescent="0.3">
      <c r="A3" s="14" t="s">
        <v>40</v>
      </c>
      <c r="B3" s="15">
        <v>43255</v>
      </c>
      <c r="C3" s="15">
        <v>43259</v>
      </c>
    </row>
    <row r="4" spans="1:13" x14ac:dyDescent="0.25">
      <c r="B4" s="16"/>
      <c r="C4" s="16"/>
    </row>
    <row r="5" spans="1:13" x14ac:dyDescent="0.25">
      <c r="B5" s="16"/>
      <c r="C5" s="16"/>
    </row>
    <row r="6" spans="1:13" x14ac:dyDescent="0.25">
      <c r="B6" s="52" t="s">
        <v>41</v>
      </c>
      <c r="C6" s="52"/>
      <c r="E6" s="53" t="s">
        <v>42</v>
      </c>
      <c r="F6" s="53"/>
      <c r="H6" s="53" t="s">
        <v>43</v>
      </c>
      <c r="I6" s="53"/>
    </row>
    <row r="7" spans="1:13" x14ac:dyDescent="0.25">
      <c r="B7" s="17" t="s">
        <v>44</v>
      </c>
      <c r="C7" s="18" t="s">
        <v>45</v>
      </c>
      <c r="E7" s="14" t="s">
        <v>46</v>
      </c>
      <c r="F7" s="14" t="s">
        <v>47</v>
      </c>
      <c r="H7" s="14" t="s">
        <v>64</v>
      </c>
      <c r="I7" s="14" t="s">
        <v>48</v>
      </c>
    </row>
    <row r="8" spans="1:13" x14ac:dyDescent="0.25">
      <c r="B8" s="14" t="s">
        <v>49</v>
      </c>
      <c r="C8" s="14" t="s">
        <v>50</v>
      </c>
      <c r="E8" s="14" t="s">
        <v>49</v>
      </c>
      <c r="F8" s="14" t="s">
        <v>50</v>
      </c>
      <c r="H8" s="14" t="s">
        <v>49</v>
      </c>
      <c r="I8" s="14" t="s">
        <v>50</v>
      </c>
      <c r="K8" s="19" t="s">
        <v>51</v>
      </c>
      <c r="L8" s="19" t="s">
        <v>52</v>
      </c>
      <c r="M8" t="s">
        <v>53</v>
      </c>
    </row>
    <row r="9" spans="1:13" x14ac:dyDescent="0.25">
      <c r="A9" s="14" t="s">
        <v>23</v>
      </c>
      <c r="B9" s="31">
        <v>638486</v>
      </c>
      <c r="C9" s="42">
        <v>639386</v>
      </c>
      <c r="D9" s="29"/>
      <c r="E9" s="30"/>
      <c r="F9" s="30"/>
      <c r="G9" s="29"/>
      <c r="H9" s="30"/>
      <c r="I9" s="30"/>
      <c r="J9" t="s">
        <v>54</v>
      </c>
      <c r="K9">
        <f>SUM(C9-B9+F9-E9+I9-H9)/2</f>
        <v>450</v>
      </c>
      <c r="L9">
        <f>SUM(C9-B9+F9-E9+I9-H9)</f>
        <v>900</v>
      </c>
      <c r="M9">
        <f>SUM(K9*0.04+K9)</f>
        <v>468</v>
      </c>
    </row>
    <row r="10" spans="1:13" x14ac:dyDescent="0.25">
      <c r="A10" s="14" t="s">
        <v>24</v>
      </c>
      <c r="B10" s="31">
        <v>639407</v>
      </c>
      <c r="C10" s="31">
        <v>640320</v>
      </c>
      <c r="D10" s="29"/>
      <c r="E10" s="30"/>
      <c r="F10" s="30"/>
      <c r="G10" s="29"/>
      <c r="H10" s="30"/>
      <c r="I10" s="30"/>
      <c r="J10" t="s">
        <v>55</v>
      </c>
      <c r="K10">
        <f>SUM(C10-B10+F10-E10+I10-H10)/2</f>
        <v>456.5</v>
      </c>
      <c r="L10">
        <f>SUM(C10-B10+F10-E10+I10-H10)</f>
        <v>913</v>
      </c>
      <c r="M10">
        <f>SUM(K10*0.04+K10)</f>
        <v>474.76</v>
      </c>
    </row>
    <row r="11" spans="1:13" x14ac:dyDescent="0.25">
      <c r="A11" s="14" t="s">
        <v>25</v>
      </c>
      <c r="B11" s="41"/>
      <c r="C11" s="41"/>
      <c r="D11" s="29"/>
      <c r="E11" s="30"/>
      <c r="F11" s="30"/>
      <c r="G11" s="29"/>
      <c r="H11" s="30"/>
      <c r="I11" s="30"/>
      <c r="J11" t="s">
        <v>56</v>
      </c>
      <c r="K11">
        <f>SUM(C11-B11+F11-E11+I11-H11)/2</f>
        <v>0</v>
      </c>
      <c r="L11">
        <f>SUM(C11-B11+F11-E11+I11-H11)</f>
        <v>0</v>
      </c>
      <c r="M11">
        <f>SUM(K11*0.04+K11)</f>
        <v>0</v>
      </c>
    </row>
    <row r="12" spans="1:13" x14ac:dyDescent="0.25">
      <c r="A12" s="14" t="s">
        <v>26</v>
      </c>
      <c r="B12" s="31">
        <v>640411</v>
      </c>
      <c r="C12" s="31">
        <v>641184</v>
      </c>
      <c r="D12" s="29"/>
      <c r="E12" s="30"/>
      <c r="F12" s="30"/>
      <c r="G12" s="29"/>
      <c r="H12" s="41"/>
      <c r="I12" s="41"/>
      <c r="J12" t="s">
        <v>57</v>
      </c>
      <c r="K12">
        <f>SUM(C12-B12+F12-E12+I12-H12)/2</f>
        <v>386.5</v>
      </c>
      <c r="L12">
        <f>SUM(C12-B12+F12-E12+I12-H12)</f>
        <v>773</v>
      </c>
      <c r="M12">
        <f>SUM(K12*0.04+K12)</f>
        <v>401.96</v>
      </c>
    </row>
    <row r="13" spans="1:13" x14ac:dyDescent="0.25">
      <c r="A13" s="14" t="s">
        <v>22</v>
      </c>
      <c r="B13" s="31">
        <v>641207</v>
      </c>
      <c r="C13" s="31">
        <v>641425</v>
      </c>
      <c r="D13" s="29"/>
      <c r="E13" s="30"/>
      <c r="F13" s="30"/>
      <c r="G13" s="29"/>
      <c r="H13" s="30"/>
      <c r="I13" s="30"/>
      <c r="J13" t="s">
        <v>58</v>
      </c>
      <c r="K13">
        <f>SUM(C13-B13+F13-E13+I13-H13)/2</f>
        <v>109</v>
      </c>
      <c r="L13">
        <f>SUM(C13-B13+F13-E13+I13-H13)</f>
        <v>218</v>
      </c>
      <c r="M13">
        <f>SUM(K13*0.04+K13)</f>
        <v>113.36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F6" sqref="F6"/>
    </sheetView>
  </sheetViews>
  <sheetFormatPr defaultRowHeight="15" x14ac:dyDescent="0.25"/>
  <cols>
    <col min="1" max="1" width="13" customWidth="1"/>
    <col min="2" max="2" width="12.85546875" customWidth="1"/>
    <col min="3" max="3" width="13.28515625" customWidth="1"/>
    <col min="4" max="5" width="13.140625" customWidth="1"/>
    <col min="6" max="6" width="59" customWidth="1"/>
    <col min="7" max="7" width="13" customWidth="1"/>
    <col min="8" max="8" width="11.7109375" customWidth="1"/>
  </cols>
  <sheetData>
    <row r="1" spans="1:8" ht="15" customHeight="1" x14ac:dyDescent="0.25">
      <c r="A1" s="54"/>
      <c r="B1" s="55" t="s">
        <v>66</v>
      </c>
      <c r="C1" s="55"/>
      <c r="D1" s="55"/>
      <c r="E1" s="55"/>
      <c r="F1" s="55"/>
      <c r="G1" s="55"/>
      <c r="H1" s="55"/>
    </row>
    <row r="2" spans="1:8" ht="45.75" customHeight="1" x14ac:dyDescent="0.25">
      <c r="A2" s="54"/>
      <c r="B2" s="32" t="s">
        <v>67</v>
      </c>
      <c r="C2" s="32" t="s">
        <v>68</v>
      </c>
      <c r="D2" s="32" t="s">
        <v>69</v>
      </c>
      <c r="E2" s="32" t="s">
        <v>38</v>
      </c>
      <c r="F2" s="33" t="s">
        <v>70</v>
      </c>
      <c r="G2" s="32" t="s">
        <v>37</v>
      </c>
      <c r="H2" s="32" t="s">
        <v>39</v>
      </c>
    </row>
    <row r="3" spans="1:8" ht="30.75" customHeight="1" x14ac:dyDescent="0.25">
      <c r="A3" s="34" t="s">
        <v>71</v>
      </c>
      <c r="B3" s="36">
        <v>0</v>
      </c>
      <c r="C3" s="36">
        <v>2</v>
      </c>
      <c r="D3" s="36">
        <v>0</v>
      </c>
      <c r="E3" s="40">
        <f>SUM(B3:D3)</f>
        <v>2</v>
      </c>
      <c r="F3" s="37" t="s">
        <v>80</v>
      </c>
      <c r="G3" s="36">
        <v>0</v>
      </c>
      <c r="H3" s="36">
        <v>0</v>
      </c>
    </row>
    <row r="4" spans="1:8" ht="30.75" customHeight="1" x14ac:dyDescent="0.25">
      <c r="A4" s="34" t="s">
        <v>72</v>
      </c>
      <c r="B4" s="36">
        <v>0</v>
      </c>
      <c r="C4" s="36">
        <v>2</v>
      </c>
      <c r="D4" s="36">
        <v>0</v>
      </c>
      <c r="E4" s="40">
        <f t="shared" ref="E4:E9" si="0">SUM(B4:D4)</f>
        <v>2</v>
      </c>
      <c r="F4" s="37"/>
      <c r="G4" s="36">
        <v>0</v>
      </c>
      <c r="H4" s="36">
        <v>0</v>
      </c>
    </row>
    <row r="5" spans="1:8" ht="30.75" customHeight="1" x14ac:dyDescent="0.25">
      <c r="A5" s="34" t="s">
        <v>73</v>
      </c>
      <c r="B5" s="36">
        <v>0</v>
      </c>
      <c r="C5" s="36">
        <v>5</v>
      </c>
      <c r="D5" s="36">
        <v>0</v>
      </c>
      <c r="E5" s="40">
        <f t="shared" si="0"/>
        <v>5</v>
      </c>
      <c r="F5" s="37" t="s">
        <v>81</v>
      </c>
      <c r="G5" s="36">
        <v>0</v>
      </c>
      <c r="H5" s="36">
        <v>0</v>
      </c>
    </row>
    <row r="6" spans="1:8" ht="30.75" customHeight="1" x14ac:dyDescent="0.25">
      <c r="A6" s="34" t="s">
        <v>74</v>
      </c>
      <c r="B6" s="36">
        <v>0</v>
      </c>
      <c r="C6" s="36">
        <v>3</v>
      </c>
      <c r="D6" s="36">
        <v>0</v>
      </c>
      <c r="E6" s="40">
        <f t="shared" si="0"/>
        <v>3</v>
      </c>
      <c r="F6" s="37"/>
      <c r="G6" s="36">
        <v>0</v>
      </c>
      <c r="H6" s="36">
        <v>0</v>
      </c>
    </row>
    <row r="7" spans="1:8" ht="30.75" customHeight="1" x14ac:dyDescent="0.25">
      <c r="A7" s="34" t="s">
        <v>75</v>
      </c>
      <c r="B7" s="36">
        <v>0</v>
      </c>
      <c r="C7" s="36">
        <v>4</v>
      </c>
      <c r="D7" s="36">
        <v>0</v>
      </c>
      <c r="E7" s="40">
        <f t="shared" si="0"/>
        <v>4</v>
      </c>
      <c r="F7" s="37" t="s">
        <v>79</v>
      </c>
      <c r="G7" s="36">
        <v>0</v>
      </c>
      <c r="H7" s="36">
        <v>0</v>
      </c>
    </row>
    <row r="8" spans="1:8" ht="30.75" customHeight="1" x14ac:dyDescent="0.25">
      <c r="A8" s="34" t="s">
        <v>76</v>
      </c>
      <c r="B8" s="36">
        <v>0</v>
      </c>
      <c r="C8" s="36">
        <v>0</v>
      </c>
      <c r="D8" s="36">
        <v>0</v>
      </c>
      <c r="E8" s="40">
        <f t="shared" si="0"/>
        <v>0</v>
      </c>
      <c r="F8" s="37"/>
      <c r="G8" s="36">
        <v>0</v>
      </c>
      <c r="H8" s="36">
        <v>0</v>
      </c>
    </row>
    <row r="9" spans="1:8" ht="30.75" customHeight="1" x14ac:dyDescent="0.25">
      <c r="A9" s="34" t="s">
        <v>77</v>
      </c>
      <c r="B9" s="36">
        <v>0</v>
      </c>
      <c r="C9" s="36">
        <v>0</v>
      </c>
      <c r="D9" s="36">
        <v>0</v>
      </c>
      <c r="E9" s="40">
        <f t="shared" si="0"/>
        <v>0</v>
      </c>
      <c r="F9" s="37"/>
      <c r="G9" s="36">
        <v>0</v>
      </c>
      <c r="H9" s="36">
        <v>0</v>
      </c>
    </row>
    <row r="10" spans="1:8" ht="18.75" x14ac:dyDescent="0.3">
      <c r="A10" s="35" t="s">
        <v>78</v>
      </c>
      <c r="B10" s="38">
        <f>SUM(B3:B9)</f>
        <v>0</v>
      </c>
      <c r="C10" s="38">
        <f t="shared" ref="C10:D10" si="1">SUM(C3:C9)</f>
        <v>16</v>
      </c>
      <c r="D10" s="38">
        <f t="shared" si="1"/>
        <v>0</v>
      </c>
      <c r="E10" s="39"/>
      <c r="F10" s="38">
        <f>COUNTA(F3:F9)</f>
        <v>3</v>
      </c>
      <c r="G10" s="38">
        <f>SUM(G3:G9)</f>
        <v>0</v>
      </c>
      <c r="H10" s="38">
        <f>SUM(H3:H9)</f>
        <v>0</v>
      </c>
    </row>
  </sheetData>
  <mergeCells count="2">
    <mergeCell ref="A1:A2"/>
    <mergeCell ref="B1:H1"/>
  </mergeCells>
  <pageMargins left="0.7" right="0.7" top="0.75" bottom="0.75" header="0.3" footer="0.3"/>
  <pageSetup orientation="landscape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4" sqref="A4:A8"/>
    </sheetView>
  </sheetViews>
  <sheetFormatPr defaultRowHeight="15" x14ac:dyDescent="0.25"/>
  <cols>
    <col min="1" max="1" width="11" customWidth="1"/>
    <col min="2" max="2" width="10.7109375" customWidth="1"/>
    <col min="3" max="3" width="11.28515625" customWidth="1"/>
  </cols>
  <sheetData>
    <row r="1" spans="1:3" x14ac:dyDescent="0.25">
      <c r="A1" s="56" t="s">
        <v>59</v>
      </c>
      <c r="B1" s="56"/>
      <c r="C1" s="56"/>
    </row>
    <row r="2" spans="1:3" x14ac:dyDescent="0.25">
      <c r="A2" s="24"/>
      <c r="B2" s="24"/>
      <c r="C2" s="24"/>
    </row>
    <row r="3" spans="1:3" x14ac:dyDescent="0.25">
      <c r="B3" t="s">
        <v>60</v>
      </c>
      <c r="C3" t="s">
        <v>61</v>
      </c>
    </row>
    <row r="4" spans="1:3" x14ac:dyDescent="0.25">
      <c r="A4" s="1">
        <v>43255</v>
      </c>
      <c r="B4">
        <v>0</v>
      </c>
      <c r="C4">
        <v>0</v>
      </c>
    </row>
    <row r="5" spans="1:3" x14ac:dyDescent="0.25">
      <c r="A5" s="1">
        <v>43256</v>
      </c>
      <c r="B5">
        <v>0</v>
      </c>
      <c r="C5">
        <v>0</v>
      </c>
    </row>
    <row r="6" spans="1:3" x14ac:dyDescent="0.25">
      <c r="A6" s="1">
        <v>43257</v>
      </c>
      <c r="B6" s="27">
        <v>0</v>
      </c>
      <c r="C6">
        <v>0</v>
      </c>
    </row>
    <row r="7" spans="1:3" x14ac:dyDescent="0.25">
      <c r="A7" s="1">
        <v>43258</v>
      </c>
      <c r="B7" s="27">
        <v>0</v>
      </c>
      <c r="C7">
        <v>0</v>
      </c>
    </row>
    <row r="8" spans="1:3" x14ac:dyDescent="0.25">
      <c r="A8" s="1">
        <v>43259</v>
      </c>
      <c r="B8" s="27">
        <v>0</v>
      </c>
      <c r="C8">
        <v>0</v>
      </c>
    </row>
    <row r="9" spans="1:3" x14ac:dyDescent="0.25">
      <c r="A9" s="25" t="s">
        <v>36</v>
      </c>
      <c r="B9" s="26">
        <f>SUM(B4:B8)</f>
        <v>0</v>
      </c>
      <c r="C9" s="26">
        <f>SUM(C4:C8)</f>
        <v>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Raw</vt:lpstr>
      <vt:lpstr>Average</vt:lpstr>
      <vt:lpstr>Questions Week 1</vt:lpstr>
      <vt:lpstr>Door Count Week 1</vt:lpstr>
      <vt:lpstr>Reference Questions Week 1</vt:lpstr>
      <vt:lpstr>Bibliographic Instruction</vt:lpstr>
    </vt:vector>
  </TitlesOfParts>
  <Company>Edison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 Desk Computer</dc:creator>
  <cp:lastModifiedBy>ESC</cp:lastModifiedBy>
  <dcterms:created xsi:type="dcterms:W3CDTF">2011-02-21T13:09:22Z</dcterms:created>
  <dcterms:modified xsi:type="dcterms:W3CDTF">2018-07-18T15:40:38Z</dcterms:modified>
</cp:coreProperties>
</file>