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3585" yWindow="45" windowWidth="18915" windowHeight="12045" tabRatio="597" firstSheet="10" activeTab="12"/>
  </bookViews>
  <sheets>
    <sheet name="Raw" sheetId="1" r:id="rId1"/>
    <sheet name="Week" sheetId="2" r:id="rId2"/>
    <sheet name="Average" sheetId="3" r:id="rId3"/>
    <sheet name="Questions Week 1" sheetId="4" r:id="rId4"/>
    <sheet name="Questions Week 2" sheetId="5" r:id="rId5"/>
    <sheet name="Questions Average" sheetId="6" r:id="rId6"/>
    <sheet name="Door Count Week 1" sheetId="7" r:id="rId7"/>
    <sheet name="Door Count Week 2" sheetId="11" r:id="rId8"/>
    <sheet name="Door Count Average" sheetId="14" r:id="rId9"/>
    <sheet name="Reference Questions Week 1" sheetId="22" r:id="rId10"/>
    <sheet name="Reference Questions Week 2" sheetId="23" r:id="rId11"/>
    <sheet name="Reference Questions Average" sheetId="24" r:id="rId12"/>
    <sheet name="Bibliographic Instruction" sheetId="25" r:id="rId13"/>
  </sheets>
  <calcPr calcId="145621"/>
</workbook>
</file>

<file path=xl/calcChain.xml><?xml version="1.0" encoding="utf-8"?>
<calcChain xmlns="http://schemas.openxmlformats.org/spreadsheetml/2006/main">
  <c r="G9" i="5" l="1"/>
  <c r="B10" i="23" l="1"/>
  <c r="C14" i="25"/>
  <c r="B14" i="25"/>
  <c r="H9" i="24" l="1"/>
  <c r="G9" i="24"/>
  <c r="F9" i="24"/>
  <c r="D9" i="24"/>
  <c r="C9" i="24"/>
  <c r="B9" i="24"/>
  <c r="H8" i="24"/>
  <c r="G8" i="24"/>
  <c r="F8" i="24"/>
  <c r="D8" i="24"/>
  <c r="C8" i="24"/>
  <c r="B8" i="24"/>
  <c r="H7" i="24"/>
  <c r="G7" i="24"/>
  <c r="F7" i="24"/>
  <c r="D7" i="24"/>
  <c r="C7" i="24"/>
  <c r="B7" i="24"/>
  <c r="H6" i="24"/>
  <c r="G6" i="24"/>
  <c r="F6" i="24"/>
  <c r="D6" i="24"/>
  <c r="C6" i="24"/>
  <c r="B6" i="24"/>
  <c r="H5" i="24"/>
  <c r="G5" i="24"/>
  <c r="F5" i="24"/>
  <c r="D5" i="24"/>
  <c r="C5" i="24"/>
  <c r="B5" i="24"/>
  <c r="H4" i="24"/>
  <c r="G4" i="24"/>
  <c r="F4" i="24"/>
  <c r="D4" i="24"/>
  <c r="C4" i="24"/>
  <c r="B4" i="24"/>
  <c r="H3" i="24"/>
  <c r="H10" i="24" s="1"/>
  <c r="G3" i="24"/>
  <c r="G10" i="24" s="1"/>
  <c r="F3" i="24"/>
  <c r="F10" i="24" s="1"/>
  <c r="D3" i="24"/>
  <c r="C3" i="24"/>
  <c r="C10" i="24" s="1"/>
  <c r="B3" i="24"/>
  <c r="G10" i="23"/>
  <c r="F10" i="23"/>
  <c r="E10" i="23"/>
  <c r="D10" i="23"/>
  <c r="C10" i="23"/>
  <c r="G10" i="22"/>
  <c r="F10" i="22"/>
  <c r="E10" i="22"/>
  <c r="D10" i="22"/>
  <c r="C10" i="22"/>
  <c r="B10" i="2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B13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B11" i="2"/>
  <c r="C5" i="2"/>
  <c r="D5" i="2"/>
  <c r="E5" i="2"/>
  <c r="F5" i="2"/>
  <c r="G5" i="2"/>
  <c r="H5" i="2"/>
  <c r="I5" i="2"/>
  <c r="J5" i="2"/>
  <c r="K5" i="2"/>
  <c r="L5" i="2"/>
  <c r="M5" i="2"/>
  <c r="N5" i="2"/>
  <c r="O5" i="2"/>
  <c r="C4" i="2"/>
  <c r="D4" i="2"/>
  <c r="E4" i="2"/>
  <c r="F4" i="2"/>
  <c r="G4" i="2"/>
  <c r="H4" i="2"/>
  <c r="I4" i="2"/>
  <c r="J4" i="2"/>
  <c r="K4" i="2"/>
  <c r="L4" i="2"/>
  <c r="M4" i="2"/>
  <c r="N4" i="2"/>
  <c r="O4" i="2"/>
  <c r="C3" i="2"/>
  <c r="D3" i="2"/>
  <c r="E3" i="2"/>
  <c r="F3" i="2"/>
  <c r="G3" i="2"/>
  <c r="H3" i="2"/>
  <c r="I3" i="2"/>
  <c r="J3" i="2"/>
  <c r="K3" i="2"/>
  <c r="L3" i="2"/>
  <c r="M3" i="2"/>
  <c r="N3" i="2"/>
  <c r="O3" i="2"/>
  <c r="B4" i="2"/>
  <c r="B5" i="2"/>
  <c r="B3" i="2"/>
  <c r="K4" i="3" l="1"/>
  <c r="I4" i="3"/>
  <c r="G4" i="3"/>
  <c r="F4" i="3"/>
  <c r="E4" i="3"/>
  <c r="D4" i="3"/>
  <c r="D10" i="24"/>
  <c r="E9" i="24"/>
  <c r="E8" i="24"/>
  <c r="E7" i="24"/>
  <c r="E6" i="24"/>
  <c r="E5" i="24"/>
  <c r="E4" i="24"/>
  <c r="B10" i="24"/>
  <c r="E3" i="24"/>
  <c r="C4" i="3"/>
  <c r="J4" i="3"/>
  <c r="O4" i="3"/>
  <c r="N4" i="3"/>
  <c r="L4" i="3"/>
  <c r="H4" i="3"/>
  <c r="B4" i="3"/>
  <c r="B3" i="3"/>
  <c r="J2" i="3"/>
  <c r="G2" i="3"/>
  <c r="F2" i="3"/>
  <c r="E2" i="3"/>
  <c r="D2" i="3"/>
  <c r="C2" i="3"/>
  <c r="O2" i="3"/>
  <c r="N2" i="3"/>
  <c r="M4" i="3"/>
  <c r="M2" i="3"/>
  <c r="L3" i="3"/>
  <c r="L2" i="3"/>
  <c r="I2" i="3"/>
  <c r="H2" i="3"/>
  <c r="D3" i="3"/>
  <c r="O3" i="3"/>
  <c r="N3" i="3"/>
  <c r="M3" i="3"/>
  <c r="K3" i="3"/>
  <c r="K2" i="3"/>
  <c r="J3" i="3"/>
  <c r="I3" i="3"/>
  <c r="H3" i="3"/>
  <c r="G3" i="3"/>
  <c r="F3" i="3"/>
  <c r="E3" i="3"/>
  <c r="C3" i="3"/>
  <c r="B2" i="3"/>
  <c r="L13" i="11"/>
  <c r="K13" i="11"/>
  <c r="M13" i="11" s="1"/>
  <c r="L12" i="11"/>
  <c r="K12" i="11"/>
  <c r="M12" i="11" s="1"/>
  <c r="L11" i="11"/>
  <c r="K11" i="11"/>
  <c r="M11" i="11" s="1"/>
  <c r="L10" i="11"/>
  <c r="K10" i="11"/>
  <c r="M10" i="11" s="1"/>
  <c r="L9" i="11"/>
  <c r="K9" i="11"/>
  <c r="M9" i="11" s="1"/>
  <c r="L13" i="7"/>
  <c r="C6" i="14" s="1"/>
  <c r="K13" i="7"/>
  <c r="L12" i="7"/>
  <c r="C5" i="14" s="1"/>
  <c r="K12" i="7"/>
  <c r="L11" i="7"/>
  <c r="C4" i="14" s="1"/>
  <c r="K11" i="7"/>
  <c r="L10" i="7"/>
  <c r="C3" i="14" s="1"/>
  <c r="K10" i="7"/>
  <c r="L9" i="7"/>
  <c r="C2" i="14" s="1"/>
  <c r="K9" i="7"/>
  <c r="H7" i="6"/>
  <c r="H8" i="6"/>
  <c r="G7" i="6"/>
  <c r="G8" i="6"/>
  <c r="F7" i="6"/>
  <c r="F8" i="6"/>
  <c r="E7" i="6"/>
  <c r="E8" i="6"/>
  <c r="D7" i="6"/>
  <c r="D8" i="6"/>
  <c r="C7" i="6"/>
  <c r="C8" i="6"/>
  <c r="C6" i="6"/>
  <c r="D6" i="6"/>
  <c r="E6" i="6"/>
  <c r="F6" i="6"/>
  <c r="G6" i="6"/>
  <c r="H6" i="6"/>
  <c r="B7" i="6"/>
  <c r="I7" i="6" s="1"/>
  <c r="B8" i="6"/>
  <c r="B6" i="6"/>
  <c r="H9" i="5"/>
  <c r="F9" i="5"/>
  <c r="E9" i="5"/>
  <c r="D9" i="5"/>
  <c r="C9" i="5"/>
  <c r="B9" i="5"/>
  <c r="I8" i="5"/>
  <c r="I7" i="5"/>
  <c r="I6" i="5"/>
  <c r="C9" i="4"/>
  <c r="D9" i="4"/>
  <c r="E9" i="4"/>
  <c r="F9" i="4"/>
  <c r="G9" i="4"/>
  <c r="H9" i="4"/>
  <c r="B9" i="4"/>
  <c r="I7" i="4"/>
  <c r="I8" i="4"/>
  <c r="I6" i="4"/>
  <c r="O14" i="2"/>
  <c r="G6" i="2"/>
  <c r="K6" i="2"/>
  <c r="M6" i="2"/>
  <c r="O6" i="2"/>
  <c r="I6" i="2"/>
  <c r="E6" i="2"/>
  <c r="C6" i="2"/>
  <c r="P5" i="2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P78" i="1"/>
  <c r="P77" i="1"/>
  <c r="P76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P70" i="1"/>
  <c r="P69" i="1"/>
  <c r="P68" i="1"/>
  <c r="P60" i="1"/>
  <c r="P61" i="1"/>
  <c r="P62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P54" i="1"/>
  <c r="P53" i="1"/>
  <c r="P52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P46" i="1"/>
  <c r="P45" i="1"/>
  <c r="P44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P38" i="1"/>
  <c r="P37" i="1"/>
  <c r="P36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P30" i="1"/>
  <c r="P29" i="1"/>
  <c r="P28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P21" i="1"/>
  <c r="P20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C7" i="1"/>
  <c r="D7" i="1"/>
  <c r="E7" i="1"/>
  <c r="F7" i="1"/>
  <c r="G7" i="1"/>
  <c r="H7" i="1"/>
  <c r="I7" i="1"/>
  <c r="J7" i="1"/>
  <c r="K7" i="1"/>
  <c r="L7" i="1"/>
  <c r="M7" i="1"/>
  <c r="N7" i="1"/>
  <c r="O7" i="1"/>
  <c r="B7" i="1"/>
  <c r="P5" i="1"/>
  <c r="P6" i="1"/>
  <c r="P4" i="1"/>
  <c r="I8" i="6" l="1"/>
  <c r="E10" i="24"/>
  <c r="C9" i="6"/>
  <c r="H9" i="6"/>
  <c r="F9" i="6"/>
  <c r="M9" i="7"/>
  <c r="D2" i="14" s="1"/>
  <c r="B2" i="14"/>
  <c r="M10" i="7"/>
  <c r="D3" i="14" s="1"/>
  <c r="B3" i="14"/>
  <c r="M11" i="7"/>
  <c r="D4" i="14" s="1"/>
  <c r="B4" i="14"/>
  <c r="M12" i="7"/>
  <c r="D5" i="14" s="1"/>
  <c r="B5" i="14"/>
  <c r="M13" i="7"/>
  <c r="D6" i="14" s="1"/>
  <c r="B6" i="14"/>
  <c r="E9" i="6"/>
  <c r="B6" i="2"/>
  <c r="N6" i="2"/>
  <c r="H6" i="2"/>
  <c r="F6" i="2"/>
  <c r="D6" i="2"/>
  <c r="I6" i="6"/>
  <c r="G9" i="6"/>
  <c r="P4" i="2"/>
  <c r="J6" i="2"/>
  <c r="L6" i="2"/>
  <c r="B9" i="6"/>
  <c r="D9" i="6"/>
  <c r="M5" i="3"/>
  <c r="B5" i="3"/>
  <c r="I14" i="2"/>
  <c r="G14" i="2"/>
  <c r="F14" i="2"/>
  <c r="E14" i="2"/>
  <c r="D14" i="2"/>
  <c r="C14" i="2"/>
  <c r="P13" i="2"/>
  <c r="N14" i="2"/>
  <c r="M14" i="2"/>
  <c r="L14" i="2"/>
  <c r="K14" i="2"/>
  <c r="J14" i="2"/>
  <c r="H14" i="2"/>
  <c r="B14" i="2"/>
  <c r="P12" i="2"/>
  <c r="P11" i="2"/>
  <c r="P3" i="2"/>
  <c r="J5" i="3" l="1"/>
  <c r="O5" i="3"/>
  <c r="G5" i="3"/>
  <c r="E5" i="3"/>
  <c r="F5" i="3"/>
  <c r="K5" i="3"/>
  <c r="I5" i="3"/>
  <c r="H5" i="3"/>
  <c r="P4" i="3"/>
  <c r="D5" i="3"/>
  <c r="N5" i="3"/>
  <c r="L5" i="3"/>
  <c r="P3" i="3"/>
  <c r="P2" i="3"/>
  <c r="C5" i="3"/>
</calcChain>
</file>

<file path=xl/sharedStrings.xml><?xml version="1.0" encoding="utf-8"?>
<sst xmlns="http://schemas.openxmlformats.org/spreadsheetml/2006/main" count="464" uniqueCount="92">
  <si>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</si>
  <si>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</si>
  <si>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</si>
  <si>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</si>
  <si>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</si>
  <si>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</si>
  <si>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</si>
  <si>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</si>
  <si>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</si>
  <si>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</si>
  <si>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</si>
  <si>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</si>
  <si>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</si>
  <si>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</si>
  <si>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</si>
  <si>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</si>
  <si>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</si>
  <si>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</si>
  <si>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</si>
  <si>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</si>
  <si>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</si>
  <si>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</si>
  <si>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</si>
  <si>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</si>
  <si>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</si>
  <si>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</si>
  <si>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</si>
  <si>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</si>
  <si>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Edison State College Library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</si>
  <si>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</si>
  <si>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</si>
  <si>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</si>
  <si>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</si>
  <si>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</si>
  <si>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</si>
  <si>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</si>
  <si>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</si>
  <si>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</si>
  <si>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</si>
  <si>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</si>
  <si>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</si>
  <si>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Lee Campus Circulation</t>
  </si>
  <si>
    <t>Edison State College Richard H. Rush Weekly Door Count Form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</si>
  <si>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</si>
  <si>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</si>
  <si>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</si>
  <si>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</si>
  <si>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</si>
  <si>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</si>
  <si>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</si>
  <si>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</si>
  <si>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</si>
  <si>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</si>
  <si>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</si>
  <si>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</si>
  <si>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</si>
  <si>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</si>
  <si>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</si>
  <si>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</si>
  <si>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</si>
  <si>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</si>
  <si>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</si>
  <si>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t>Average Monday</t>
  </si>
  <si>
    <t>Average Tuesday</t>
  </si>
  <si>
    <t>Average Wednesday</t>
  </si>
  <si>
    <t>Average Thursday</t>
  </si>
  <si>
    <t>Average Friday</t>
  </si>
  <si>
    <t xml:space="preserve"> </t>
  </si>
  <si>
    <r>
      <t>LEE CAMPUS - RUSH LIBRARY RESEARCH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LAB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STATISTICS</t>
    </r>
  </si>
  <si>
    <t>Less Than 5 Minutes</t>
  </si>
  <si>
    <t>5-15 Minutes</t>
  </si>
  <si>
    <t>More than  15 Minutes</t>
  </si>
  <si>
    <t>Transaction Comments (i.e. Collection Development, Reference interview…)</t>
  </si>
  <si>
    <t>7:30 – 9:00 AM</t>
  </si>
  <si>
    <t>9:00 – 11:00 AM</t>
  </si>
  <si>
    <t>11:00 AM – 1:00 PM</t>
  </si>
  <si>
    <t>1:00 – 3:00 PM</t>
  </si>
  <si>
    <t>3:00 – 5:00 PM</t>
  </si>
  <si>
    <t>5:00 – 7:00 PM</t>
  </si>
  <si>
    <t>7:00 – 9:00 PM</t>
  </si>
  <si>
    <t>Reference Average</t>
  </si>
  <si>
    <t>Bibliographic Instruction Sessions</t>
  </si>
  <si>
    <t>Sessions</t>
  </si>
  <si>
    <t>Students</t>
  </si>
  <si>
    <t>Mogul Empire / Persian Empire</t>
  </si>
  <si>
    <t>Childless Marriage / Hesiod (poems) / Anatomist</t>
  </si>
  <si>
    <t>Telephone / West Nile Virus / Colocn Cancer</t>
  </si>
  <si>
    <t>Southern Diet Linked to Health</t>
  </si>
  <si>
    <t>Childlessness &amp; Psychological Factors</t>
  </si>
  <si>
    <t>standardized testing</t>
  </si>
  <si>
    <t>play therapy / computer technology</t>
  </si>
  <si>
    <t>non-verbal codes (body language)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</si>
</sst>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1" fontId="0" fillId="0" borderId="0" xfId="0" applyNumberFormat="1"/>
    <xf numFmtId="0" fontId="1" fillId="3" borderId="1" xfId="0" applyFont="1" applyFill="1" applyBorder="1"/>
    <xf numFmtId="2" fontId="0" fillId="2" borderId="1" xfId="0" applyNumberFormat="1" applyFill="1" applyBorder="1"/>
    <xf numFmtId="2" fontId="1" fillId="2" borderId="2" xfId="0" applyNumberFormat="1" applyFont="1" applyFill="1" applyBorder="1"/>
    <xf numFmtId="2" fontId="1" fillId="0" borderId="2" xfId="0" applyNumberFormat="1" applyFont="1" applyBorder="1"/>
    <xf numFmtId="2" fontId="1" fillId="0" borderId="1" xfId="0" applyNumberFormat="1" applyFont="1" applyBorder="1"/>
    <xf numFmtId="2" fontId="0" fillId="0" borderId="0" xfId="0" applyNumberFormat="1"/>
    <xf numFmtId="0" fontId="0" fillId="0" borderId="1" xfId="0" applyFill="1" applyBorder="1"/>
    <xf numFmtId="2" fontId="0" fillId="0" borderId="1" xfId="0" applyNumberFormat="1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5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0" fillId="0" borderId="0" xfId="0" applyFill="1"/>
    <xf numFmtId="0" fontId="0" fillId="7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7" borderId="6" xfId="0" applyFill="1" applyBorder="1" applyAlignment="1">
      <alignment vertical="center" wrapText="1"/>
    </xf>
    <xf numFmtId="0" fontId="9" fillId="0" borderId="3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1" fontId="0" fillId="0" borderId="1" xfId="0" applyNumberForma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6" borderId="6" xfId="0" applyFont="1" applyFill="1" applyBorder="1" applyAlignment="1">
      <alignment horizontal="left" vertical="center" wrapText="1"/>
    </xf>
    <xf numFmtId="0" fontId="9" fillId="6" borderId="7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1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Week!$B$3:$O$3</c:f>
              <c:numCache>
                <c:formatCode>General</c:formatCode>
                <c:ptCount val="14"/>
                <c:pt idx="0">
                  <c:v>6.8</c:v>
                </c:pt>
                <c:pt idx="1">
                  <c:v>7.8</c:v>
                </c:pt>
                <c:pt idx="2">
                  <c:v>16.8</c:v>
                </c:pt>
                <c:pt idx="3">
                  <c:v>18.600000000000001</c:v>
                </c:pt>
                <c:pt idx="4">
                  <c:v>7.6</c:v>
                </c:pt>
                <c:pt idx="5">
                  <c:v>13.4</c:v>
                </c:pt>
                <c:pt idx="6">
                  <c:v>13</c:v>
                </c:pt>
                <c:pt idx="7">
                  <c:v>14.6</c:v>
                </c:pt>
                <c:pt idx="8">
                  <c:v>8.8000000000000007</c:v>
                </c:pt>
                <c:pt idx="9">
                  <c:v>10.6</c:v>
                </c:pt>
                <c:pt idx="10">
                  <c:v>4.5999999999999996</c:v>
                </c:pt>
                <c:pt idx="11">
                  <c:v>8</c:v>
                </c:pt>
                <c:pt idx="12">
                  <c:v>4</c:v>
                </c:pt>
                <c:pt idx="13">
                  <c:v>2.8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Week!$B$4:$O$4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0.2</c:v>
                </c:pt>
                <c:pt idx="5">
                  <c:v>0.4</c:v>
                </c:pt>
                <c:pt idx="6">
                  <c:v>0.6</c:v>
                </c:pt>
                <c:pt idx="7">
                  <c:v>1</c:v>
                </c:pt>
                <c:pt idx="8">
                  <c:v>0</c:v>
                </c:pt>
                <c:pt idx="9">
                  <c:v>0.6</c:v>
                </c:pt>
                <c:pt idx="10">
                  <c:v>0.2</c:v>
                </c:pt>
                <c:pt idx="11">
                  <c:v>0.8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Week!$B$5:$O$5</c:f>
              <c:numCache>
                <c:formatCode>General</c:formatCode>
                <c:ptCount val="14"/>
                <c:pt idx="0">
                  <c:v>0</c:v>
                </c:pt>
                <c:pt idx="1">
                  <c:v>1.4</c:v>
                </c:pt>
                <c:pt idx="2">
                  <c:v>2.2000000000000002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3.6</c:v>
                </c:pt>
                <c:pt idx="7">
                  <c:v>0.2</c:v>
                </c:pt>
                <c:pt idx="8">
                  <c:v>2</c:v>
                </c:pt>
                <c:pt idx="9">
                  <c:v>2.6</c:v>
                </c:pt>
                <c:pt idx="10">
                  <c:v>2.2000000000000002</c:v>
                </c:pt>
                <c:pt idx="11">
                  <c:v>3.2</c:v>
                </c:pt>
                <c:pt idx="12">
                  <c:v>1.8</c:v>
                </c:pt>
                <c:pt idx="13">
                  <c:v>1.2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46912"/>
        <c:axId val="71848704"/>
      </c:lineChart>
      <c:catAx>
        <c:axId val="71846912"/>
        <c:scaling>
          <c:orientation val="minMax"/>
        </c:scaling>
        <c:delete val="0"/>
        <c:axPos val="b"/>
        <c:majorTickMark val="none"/>
        <c:minorTickMark val="none"/>
        <c:tickLblPos val="nextTo"/>
        <c:crossAx val="71848704"/>
        <c:crosses val="autoZero"/>
        <c:auto val="1"/>
        <c:lblAlgn val="ctr"/>
        <c:lblOffset val="100"/>
        <c:noMultiLvlLbl val="0"/>
      </c:catAx>
      <c:valAx>
        <c:axId val="71848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71846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</a:t>
            </a:r>
            <a:r>
              <a:rPr lang="en-US"/>
              <a:t>Total Questions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Average'!$B$9:$H$9</c:f>
              <c:numCache>
                <c:formatCode>General</c:formatCode>
                <c:ptCount val="7"/>
                <c:pt idx="0">
                  <c:v>32.5</c:v>
                </c:pt>
                <c:pt idx="1">
                  <c:v>95.5</c:v>
                </c:pt>
                <c:pt idx="2">
                  <c:v>89</c:v>
                </c:pt>
                <c:pt idx="3">
                  <c:v>117</c:v>
                </c:pt>
                <c:pt idx="4">
                  <c:v>50.5</c:v>
                </c:pt>
                <c:pt idx="5">
                  <c:v>20</c:v>
                </c:pt>
                <c:pt idx="6">
                  <c:v>8.5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394304"/>
        <c:axId val="77395840"/>
      </c:lineChart>
      <c:catAx>
        <c:axId val="773943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77395840"/>
        <c:crosses val="autoZero"/>
        <c:auto val="1"/>
        <c:lblAlgn val="ctr"/>
        <c:lblOffset val="100"/>
        <c:noMultiLvlLbl val="0"/>
      </c:catAx>
      <c:valAx>
        <c:axId val="77395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7394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10/8/2012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1241</c:v>
                </c:pt>
                <c:pt idx="1">
                  <c:v>1752.5</c:v>
                </c:pt>
                <c:pt idx="2">
                  <c:v>1423.5</c:v>
                </c:pt>
                <c:pt idx="3">
                  <c:v>1674</c:v>
                </c:pt>
                <c:pt idx="4">
                  <c:v>640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2416"/>
        <c:axId val="79462400"/>
      </c:lineChart>
      <c:catAx>
        <c:axId val="79452416"/>
        <c:scaling>
          <c:orientation val="minMax"/>
        </c:scaling>
        <c:delete val="0"/>
        <c:axPos val="b"/>
        <c:majorTickMark val="none"/>
        <c:minorTickMark val="none"/>
        <c:tickLblPos val="nextTo"/>
        <c:crossAx val="79462400"/>
        <c:crosses val="autoZero"/>
        <c:auto val="1"/>
        <c:lblAlgn val="ctr"/>
        <c:lblOffset val="100"/>
        <c:noMultiLvlLbl val="0"/>
      </c:catAx>
      <c:valAx>
        <c:axId val="79462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79452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10/15/2012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2'!$J$9:$J$13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2'!$K$9:$K$13</c:f>
              <c:numCache>
                <c:formatCode>General</c:formatCode>
                <c:ptCount val="5"/>
                <c:pt idx="0">
                  <c:v>1327</c:v>
                </c:pt>
                <c:pt idx="1">
                  <c:v>1742.5</c:v>
                </c:pt>
                <c:pt idx="2">
                  <c:v>1369</c:v>
                </c:pt>
                <c:pt idx="3">
                  <c:v>1553</c:v>
                </c:pt>
                <c:pt idx="4">
                  <c:v>204.5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33504"/>
        <c:axId val="79735040"/>
      </c:lineChart>
      <c:catAx>
        <c:axId val="79733504"/>
        <c:scaling>
          <c:orientation val="minMax"/>
        </c:scaling>
        <c:delete val="0"/>
        <c:axPos val="b"/>
        <c:majorTickMark val="none"/>
        <c:minorTickMark val="none"/>
        <c:tickLblPos val="nextTo"/>
        <c:crossAx val="79735040"/>
        <c:crosses val="autoZero"/>
        <c:auto val="1"/>
        <c:lblAlgn val="ctr"/>
        <c:lblOffset val="100"/>
        <c:noMultiLvlLbl val="0"/>
      </c:catAx>
      <c:valAx>
        <c:axId val="79735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79733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Average Door Count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Average'!$A$2:$A$6</c:f>
              <c:strCache>
                <c:ptCount val="5"/>
                <c:pt idx="0">
                  <c:v>Average Monday</c:v>
                </c:pt>
                <c:pt idx="1">
                  <c:v>Average Tuesday</c:v>
                </c:pt>
                <c:pt idx="2">
                  <c:v>Average Wednesday</c:v>
                </c:pt>
                <c:pt idx="3">
                  <c:v>Average Thursday</c:v>
                </c:pt>
                <c:pt idx="4">
                  <c:v>Average Friday</c:v>
                </c:pt>
              </c:strCache>
            </c:strRef>
          </c:cat>
          <c:val>
            <c:numRef>
              <c:f>'Door Count Average'!$B$2:$B$6</c:f>
              <c:numCache>
                <c:formatCode>0.00</c:formatCode>
                <c:ptCount val="5"/>
                <c:pt idx="0">
                  <c:v>1284</c:v>
                </c:pt>
                <c:pt idx="1">
                  <c:v>1747.5</c:v>
                </c:pt>
                <c:pt idx="2">
                  <c:v>1396.25</c:v>
                </c:pt>
                <c:pt idx="3">
                  <c:v>1613.5</c:v>
                </c:pt>
                <c:pt idx="4">
                  <c:v>422.25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56288"/>
        <c:axId val="86070016"/>
      </c:lineChart>
      <c:catAx>
        <c:axId val="79756288"/>
        <c:scaling>
          <c:orientation val="minMax"/>
        </c:scaling>
        <c:delete val="0"/>
        <c:axPos val="b"/>
        <c:majorTickMark val="none"/>
        <c:minorTickMark val="none"/>
        <c:tickLblPos val="nextTo"/>
        <c:crossAx val="86070016"/>
        <c:crosses val="autoZero"/>
        <c:auto val="1"/>
        <c:lblAlgn val="ctr"/>
        <c:lblOffset val="100"/>
        <c:noMultiLvlLbl val="0"/>
      </c:catAx>
      <c:valAx>
        <c:axId val="86070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79756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Reference Questions by Minute Amount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Average'!$B$2</c:f>
              <c:strCache>
                <c:ptCount val="1"/>
                <c:pt idx="0">
                  <c:v>Less Than 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Average'!$B$3:$B$9</c:f>
              <c:numCache>
                <c:formatCode>0</c:formatCode>
                <c:ptCount val="7"/>
                <c:pt idx="0">
                  <c:v>2</c:v>
                </c:pt>
                <c:pt idx="1">
                  <c:v>4.5</c:v>
                </c:pt>
                <c:pt idx="2">
                  <c:v>6</c:v>
                </c:pt>
                <c:pt idx="3">
                  <c:v>11.5</c:v>
                </c:pt>
                <c:pt idx="4">
                  <c:v>10</c:v>
                </c:pt>
                <c:pt idx="5">
                  <c:v>3.5</c:v>
                </c:pt>
                <c:pt idx="6">
                  <c:v>0.5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Average'!$C$2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Average'!$C$3:$C$9</c:f>
              <c:numCache>
                <c:formatCode>0</c:formatCode>
                <c:ptCount val="7"/>
                <c:pt idx="0">
                  <c:v>3</c:v>
                </c:pt>
                <c:pt idx="1">
                  <c:v>10.5</c:v>
                </c:pt>
                <c:pt idx="2">
                  <c:v>14</c:v>
                </c:pt>
                <c:pt idx="3">
                  <c:v>12.5</c:v>
                </c:pt>
                <c:pt idx="4">
                  <c:v>7</c:v>
                </c:pt>
                <c:pt idx="5">
                  <c:v>3</c:v>
                </c:pt>
                <c:pt idx="6">
                  <c:v>1.5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Average'!$D$2</c:f>
              <c:strCache>
                <c:ptCount val="1"/>
                <c:pt idx="0">
                  <c:v>More than  15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Average'!$D$3:$D$9</c:f>
              <c:numCache>
                <c:formatCode>0</c:formatCode>
                <c:ptCount val="7"/>
                <c:pt idx="0">
                  <c:v>0</c:v>
                </c:pt>
                <c:pt idx="1">
                  <c:v>1.5</c:v>
                </c:pt>
                <c:pt idx="2">
                  <c:v>3</c:v>
                </c:pt>
                <c:pt idx="3">
                  <c:v>5.5</c:v>
                </c:pt>
                <c:pt idx="4">
                  <c:v>2.5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896"/>
        <c:axId val="86738432"/>
      </c:lineChart>
      <c:catAx>
        <c:axId val="867368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6738432"/>
        <c:crosses val="autoZero"/>
        <c:auto val="1"/>
        <c:lblAlgn val="ctr"/>
        <c:lblOffset val="100"/>
        <c:noMultiLvlLbl val="0"/>
      </c:catAx>
      <c:valAx>
        <c:axId val="86738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86736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Average'!$E$2</c:f>
              <c:strCache>
                <c:ptCount val="1"/>
                <c:pt idx="0">
                  <c:v>Reference Average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Average'!$E$3:$E$9</c:f>
              <c:numCache>
                <c:formatCode>0</c:formatCode>
                <c:ptCount val="7"/>
                <c:pt idx="0">
                  <c:v>5</c:v>
                </c:pt>
                <c:pt idx="1">
                  <c:v>16.5</c:v>
                </c:pt>
                <c:pt idx="2">
                  <c:v>23</c:v>
                </c:pt>
                <c:pt idx="3">
                  <c:v>29.5</c:v>
                </c:pt>
                <c:pt idx="4">
                  <c:v>19.5</c:v>
                </c:pt>
                <c:pt idx="5">
                  <c:v>7</c:v>
                </c:pt>
                <c:pt idx="6">
                  <c:v>2.5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Average'!$F$2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Average'!$F$3:$F$9</c:f>
              <c:numCache>
                <c:formatCode>0</c:formatCode>
                <c:ptCount val="7"/>
                <c:pt idx="0">
                  <c:v>0.5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Average'!$G$2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Average'!$G$3:$G$9</c:f>
              <c:numCache>
                <c:formatCode>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3.5</c:v>
                </c:pt>
                <c:pt idx="3">
                  <c:v>1.5</c:v>
                </c:pt>
                <c:pt idx="4">
                  <c:v>0.5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10976"/>
        <c:axId val="86520960"/>
      </c:lineChart>
      <c:catAx>
        <c:axId val="865109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6520960"/>
        <c:crosses val="autoZero"/>
        <c:auto val="1"/>
        <c:lblAlgn val="ctr"/>
        <c:lblOffset val="100"/>
        <c:noMultiLvlLbl val="0"/>
      </c:catAx>
      <c:valAx>
        <c:axId val="86520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865109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Week!$A$11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Week!$B$11:$O$11</c:f>
              <c:numCache>
                <c:formatCode>General</c:formatCode>
                <c:ptCount val="14"/>
                <c:pt idx="0">
                  <c:v>1.6</c:v>
                </c:pt>
                <c:pt idx="1">
                  <c:v>3.8</c:v>
                </c:pt>
                <c:pt idx="2">
                  <c:v>6.4</c:v>
                </c:pt>
                <c:pt idx="3">
                  <c:v>11.4</c:v>
                </c:pt>
                <c:pt idx="4">
                  <c:v>10.199999999999999</c:v>
                </c:pt>
                <c:pt idx="5">
                  <c:v>11</c:v>
                </c:pt>
                <c:pt idx="6">
                  <c:v>10.8</c:v>
                </c:pt>
                <c:pt idx="7">
                  <c:v>10.4</c:v>
                </c:pt>
                <c:pt idx="8">
                  <c:v>7.4</c:v>
                </c:pt>
                <c:pt idx="9">
                  <c:v>5.8</c:v>
                </c:pt>
                <c:pt idx="10">
                  <c:v>4.2</c:v>
                </c:pt>
                <c:pt idx="11">
                  <c:v>1.4</c:v>
                </c:pt>
                <c:pt idx="12">
                  <c:v>0.8</c:v>
                </c:pt>
                <c:pt idx="13">
                  <c:v>4.4000000000000004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Week!$A$12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Week!$B$12:$O$12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Week!$A$13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Week!$B$13:$O$13</c:f>
              <c:numCache>
                <c:formatCode>General</c:formatCode>
                <c:ptCount val="14"/>
                <c:pt idx="0">
                  <c:v>0.2</c:v>
                </c:pt>
                <c:pt idx="1">
                  <c:v>1.2</c:v>
                </c:pt>
                <c:pt idx="2">
                  <c:v>0.8</c:v>
                </c:pt>
                <c:pt idx="3">
                  <c:v>3.4</c:v>
                </c:pt>
                <c:pt idx="4">
                  <c:v>2</c:v>
                </c:pt>
                <c:pt idx="5">
                  <c:v>1.6</c:v>
                </c:pt>
                <c:pt idx="6">
                  <c:v>1.8</c:v>
                </c:pt>
                <c:pt idx="7">
                  <c:v>1.8</c:v>
                </c:pt>
                <c:pt idx="8">
                  <c:v>0.8</c:v>
                </c:pt>
                <c:pt idx="9">
                  <c:v>0.2</c:v>
                </c:pt>
                <c:pt idx="10">
                  <c:v>0.6</c:v>
                </c:pt>
                <c:pt idx="11">
                  <c:v>0</c:v>
                </c:pt>
                <c:pt idx="12">
                  <c:v>0.8</c:v>
                </c:pt>
                <c:pt idx="13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83392"/>
        <c:axId val="71889280"/>
      </c:lineChart>
      <c:catAx>
        <c:axId val="71883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71889280"/>
        <c:crosses val="autoZero"/>
        <c:auto val="1"/>
        <c:lblAlgn val="ctr"/>
        <c:lblOffset val="100"/>
        <c:noMultiLvlLbl val="0"/>
      </c:catAx>
      <c:valAx>
        <c:axId val="71889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71883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Transaction Type by Hour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Average!$A$2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Average!$B$2:$O$2</c:f>
              <c:numCache>
                <c:formatCode>0.00</c:formatCode>
                <c:ptCount val="14"/>
                <c:pt idx="0">
                  <c:v>4.2</c:v>
                </c:pt>
                <c:pt idx="1">
                  <c:v>5.8</c:v>
                </c:pt>
                <c:pt idx="2">
                  <c:v>11.600000000000001</c:v>
                </c:pt>
                <c:pt idx="3">
                  <c:v>15</c:v>
                </c:pt>
                <c:pt idx="4">
                  <c:v>8.8999999999999986</c:v>
                </c:pt>
                <c:pt idx="5">
                  <c:v>12.2</c:v>
                </c:pt>
                <c:pt idx="6">
                  <c:v>11.9</c:v>
                </c:pt>
                <c:pt idx="7">
                  <c:v>12.5</c:v>
                </c:pt>
                <c:pt idx="8">
                  <c:v>8.1000000000000014</c:v>
                </c:pt>
                <c:pt idx="9">
                  <c:v>8.1999999999999993</c:v>
                </c:pt>
                <c:pt idx="10">
                  <c:v>4.4000000000000004</c:v>
                </c:pt>
                <c:pt idx="11">
                  <c:v>4.7</c:v>
                </c:pt>
                <c:pt idx="12">
                  <c:v>2.4</c:v>
                </c:pt>
                <c:pt idx="13">
                  <c:v>3.6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Average!$A$3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Average!$B$3:$O$3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0.1</c:v>
                </c:pt>
                <c:pt idx="5">
                  <c:v>0.2</c:v>
                </c:pt>
                <c:pt idx="6">
                  <c:v>0.4</c:v>
                </c:pt>
                <c:pt idx="7">
                  <c:v>0.5</c:v>
                </c:pt>
                <c:pt idx="8">
                  <c:v>0</c:v>
                </c:pt>
                <c:pt idx="9">
                  <c:v>0.3</c:v>
                </c:pt>
                <c:pt idx="10">
                  <c:v>0.1</c:v>
                </c:pt>
                <c:pt idx="11">
                  <c:v>0.4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Average!$A$4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Average!$B$4:$O$4</c:f>
              <c:numCache>
                <c:formatCode>0.00</c:formatCode>
                <c:ptCount val="14"/>
                <c:pt idx="0">
                  <c:v>0.1</c:v>
                </c:pt>
                <c:pt idx="1">
                  <c:v>1.2999999999999998</c:v>
                </c:pt>
                <c:pt idx="2">
                  <c:v>1.5</c:v>
                </c:pt>
                <c:pt idx="3">
                  <c:v>2.5</c:v>
                </c:pt>
                <c:pt idx="4">
                  <c:v>1.8</c:v>
                </c:pt>
                <c:pt idx="5">
                  <c:v>1.6</c:v>
                </c:pt>
                <c:pt idx="6">
                  <c:v>2.7</c:v>
                </c:pt>
                <c:pt idx="7">
                  <c:v>1</c:v>
                </c:pt>
                <c:pt idx="8">
                  <c:v>1.4</c:v>
                </c:pt>
                <c:pt idx="9">
                  <c:v>1.4000000000000001</c:v>
                </c:pt>
                <c:pt idx="10">
                  <c:v>1.4000000000000001</c:v>
                </c:pt>
                <c:pt idx="11">
                  <c:v>1.6</c:v>
                </c:pt>
                <c:pt idx="12">
                  <c:v>1.3</c:v>
                </c:pt>
                <c:pt idx="13">
                  <c:v>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86304"/>
        <c:axId val="73188096"/>
      </c:lineChart>
      <c:catAx>
        <c:axId val="73186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73188096"/>
        <c:crosses val="autoZero"/>
        <c:auto val="1"/>
        <c:lblAlgn val="ctr"/>
        <c:lblOffset val="100"/>
        <c:noMultiLvlLbl val="0"/>
      </c:catAx>
      <c:valAx>
        <c:axId val="7318809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73186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Total Transactions by Hour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Average!$A$5</c:f>
              <c:strCache>
                <c:ptCount val="1"/>
                <c:pt idx="0">
                  <c:v>Total by Hour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Average!$B$5:$O$5</c:f>
              <c:numCache>
                <c:formatCode>0.00</c:formatCode>
                <c:ptCount val="14"/>
                <c:pt idx="0">
                  <c:v>4.3</c:v>
                </c:pt>
                <c:pt idx="1">
                  <c:v>7.1</c:v>
                </c:pt>
                <c:pt idx="2">
                  <c:v>13.100000000000001</c:v>
                </c:pt>
                <c:pt idx="3">
                  <c:v>17.7</c:v>
                </c:pt>
                <c:pt idx="4">
                  <c:v>10.799999999999999</c:v>
                </c:pt>
                <c:pt idx="5">
                  <c:v>13.999999999999998</c:v>
                </c:pt>
                <c:pt idx="6">
                  <c:v>15</c:v>
                </c:pt>
                <c:pt idx="7">
                  <c:v>14</c:v>
                </c:pt>
                <c:pt idx="8">
                  <c:v>9.5000000000000018</c:v>
                </c:pt>
                <c:pt idx="9">
                  <c:v>9.9</c:v>
                </c:pt>
                <c:pt idx="10">
                  <c:v>5.9</c:v>
                </c:pt>
                <c:pt idx="11">
                  <c:v>6.7000000000000011</c:v>
                </c:pt>
                <c:pt idx="12">
                  <c:v>3.7</c:v>
                </c:pt>
                <c:pt idx="13">
                  <c:v>5.2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4480"/>
        <c:axId val="73206016"/>
      </c:lineChart>
      <c:catAx>
        <c:axId val="73204480"/>
        <c:scaling>
          <c:orientation val="minMax"/>
        </c:scaling>
        <c:delete val="0"/>
        <c:axPos val="b"/>
        <c:majorTickMark val="none"/>
        <c:minorTickMark val="none"/>
        <c:tickLblPos val="nextTo"/>
        <c:crossAx val="73206016"/>
        <c:crosses val="autoZero"/>
        <c:auto val="1"/>
        <c:lblAlgn val="ctr"/>
        <c:lblOffset val="100"/>
        <c:noMultiLvlLbl val="0"/>
      </c:catAx>
      <c:valAx>
        <c:axId val="732060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732044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20</c:v>
                </c:pt>
                <c:pt idx="1">
                  <c:v>31</c:v>
                </c:pt>
                <c:pt idx="2">
                  <c:v>31</c:v>
                </c:pt>
                <c:pt idx="3">
                  <c:v>49</c:v>
                </c:pt>
                <c:pt idx="4">
                  <c:v>20</c:v>
                </c:pt>
                <c:pt idx="5">
                  <c:v>6</c:v>
                </c:pt>
                <c:pt idx="6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12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23</c:v>
                </c:pt>
                <c:pt idx="1">
                  <c:v>63</c:v>
                </c:pt>
                <c:pt idx="2">
                  <c:v>50</c:v>
                </c:pt>
                <c:pt idx="3">
                  <c:v>45</c:v>
                </c:pt>
                <c:pt idx="4">
                  <c:v>20</c:v>
                </c:pt>
                <c:pt idx="5">
                  <c:v>6</c:v>
                </c:pt>
                <c:pt idx="6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98688"/>
        <c:axId val="73300224"/>
      </c:lineChart>
      <c:catAx>
        <c:axId val="732986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73300224"/>
        <c:crosses val="autoZero"/>
        <c:auto val="1"/>
        <c:lblAlgn val="ctr"/>
        <c:lblOffset val="100"/>
        <c:noMultiLvlLbl val="0"/>
      </c:catAx>
      <c:valAx>
        <c:axId val="733002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3298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45</c:v>
                </c:pt>
                <c:pt idx="1">
                  <c:v>97</c:v>
                </c:pt>
                <c:pt idx="2">
                  <c:v>85</c:v>
                </c:pt>
                <c:pt idx="3">
                  <c:v>106</c:v>
                </c:pt>
                <c:pt idx="4">
                  <c:v>46</c:v>
                </c:pt>
                <c:pt idx="5">
                  <c:v>12</c:v>
                </c:pt>
                <c:pt idx="6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16992"/>
        <c:axId val="73400704"/>
      </c:lineChart>
      <c:catAx>
        <c:axId val="733169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73400704"/>
        <c:crosses val="autoZero"/>
        <c:auto val="1"/>
        <c:lblAlgn val="ctr"/>
        <c:lblOffset val="100"/>
        <c:noMultiLvlLbl val="0"/>
      </c:catAx>
      <c:valAx>
        <c:axId val="734007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3316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2'!$B$6:$H$6</c:f>
              <c:numCache>
                <c:formatCode>General</c:formatCode>
                <c:ptCount val="7"/>
                <c:pt idx="0">
                  <c:v>10</c:v>
                </c:pt>
                <c:pt idx="1">
                  <c:v>59</c:v>
                </c:pt>
                <c:pt idx="2">
                  <c:v>56</c:v>
                </c:pt>
                <c:pt idx="3">
                  <c:v>59</c:v>
                </c:pt>
                <c:pt idx="4">
                  <c:v>20</c:v>
                </c:pt>
                <c:pt idx="5">
                  <c:v>9</c:v>
                </c:pt>
                <c:pt idx="6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2'!$A$7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2'!$B$7:$H$7</c:f>
              <c:numCache>
                <c:formatCode>General</c:formatCode>
                <c:ptCount val="7"/>
                <c:pt idx="0">
                  <c:v>4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2'!$A$8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2'!$B$8:$H$8</c:f>
              <c:numCache>
                <c:formatCode>General</c:formatCode>
                <c:ptCount val="7"/>
                <c:pt idx="0">
                  <c:v>6</c:v>
                </c:pt>
                <c:pt idx="1">
                  <c:v>25</c:v>
                </c:pt>
                <c:pt idx="2">
                  <c:v>27</c:v>
                </c:pt>
                <c:pt idx="3">
                  <c:v>49</c:v>
                </c:pt>
                <c:pt idx="4">
                  <c:v>32</c:v>
                </c:pt>
                <c:pt idx="5">
                  <c:v>15</c:v>
                </c:pt>
                <c:pt idx="6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47296"/>
        <c:axId val="73448832"/>
      </c:lineChart>
      <c:catAx>
        <c:axId val="734472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73448832"/>
        <c:crosses val="autoZero"/>
        <c:auto val="1"/>
        <c:lblAlgn val="ctr"/>
        <c:lblOffset val="100"/>
        <c:noMultiLvlLbl val="0"/>
      </c:catAx>
      <c:valAx>
        <c:axId val="734488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3447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2'!$B$9:$H$9</c:f>
              <c:numCache>
                <c:formatCode>General</c:formatCode>
                <c:ptCount val="7"/>
                <c:pt idx="0">
                  <c:v>20</c:v>
                </c:pt>
                <c:pt idx="1">
                  <c:v>94</c:v>
                </c:pt>
                <c:pt idx="2">
                  <c:v>93</c:v>
                </c:pt>
                <c:pt idx="3">
                  <c:v>128</c:v>
                </c:pt>
                <c:pt idx="4">
                  <c:v>55</c:v>
                </c:pt>
                <c:pt idx="5">
                  <c:v>28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65216"/>
        <c:axId val="75121792"/>
      </c:lineChart>
      <c:catAx>
        <c:axId val="734652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75121792"/>
        <c:crosses val="autoZero"/>
        <c:auto val="1"/>
        <c:lblAlgn val="ctr"/>
        <c:lblOffset val="100"/>
        <c:noMultiLvlLbl val="0"/>
      </c:catAx>
      <c:valAx>
        <c:axId val="751217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3465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Total</a:t>
            </a:r>
            <a:r>
              <a:rPr lang="en-US" baseline="0"/>
              <a:t> Questions by Type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Average'!$B$6:$H$6</c:f>
              <c:numCache>
                <c:formatCode>General</c:formatCode>
                <c:ptCount val="7"/>
                <c:pt idx="0">
                  <c:v>15</c:v>
                </c:pt>
                <c:pt idx="1">
                  <c:v>45</c:v>
                </c:pt>
                <c:pt idx="2">
                  <c:v>43.5</c:v>
                </c:pt>
                <c:pt idx="3">
                  <c:v>54</c:v>
                </c:pt>
                <c:pt idx="4">
                  <c:v>20</c:v>
                </c:pt>
                <c:pt idx="5">
                  <c:v>7.5</c:v>
                </c:pt>
                <c:pt idx="6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Average'!$A$7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Average'!$B$7:$H$7</c:f>
              <c:numCache>
                <c:formatCode>General</c:formatCode>
                <c:ptCount val="7"/>
                <c:pt idx="0">
                  <c:v>3</c:v>
                </c:pt>
                <c:pt idx="1">
                  <c:v>6.5</c:v>
                </c:pt>
                <c:pt idx="2">
                  <c:v>7</c:v>
                </c:pt>
                <c:pt idx="3">
                  <c:v>16</c:v>
                </c:pt>
                <c:pt idx="4">
                  <c:v>4.5</c:v>
                </c:pt>
                <c:pt idx="5">
                  <c:v>2</c:v>
                </c:pt>
                <c:pt idx="6">
                  <c:v>0.5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Average'!$A$8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Average'!$B$8:$H$8</c:f>
              <c:numCache>
                <c:formatCode>General</c:formatCode>
                <c:ptCount val="7"/>
                <c:pt idx="0">
                  <c:v>14.5</c:v>
                </c:pt>
                <c:pt idx="1">
                  <c:v>44</c:v>
                </c:pt>
                <c:pt idx="2">
                  <c:v>38.5</c:v>
                </c:pt>
                <c:pt idx="3">
                  <c:v>47</c:v>
                </c:pt>
                <c:pt idx="4">
                  <c:v>26</c:v>
                </c:pt>
                <c:pt idx="5">
                  <c:v>10.5</c:v>
                </c:pt>
                <c:pt idx="6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359744"/>
        <c:axId val="77361536"/>
      </c:lineChart>
      <c:catAx>
        <c:axId val="773597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77361536"/>
        <c:crosses val="autoZero"/>
        <c:auto val="1"/>
        <c:lblAlgn val="ctr"/>
        <c:lblOffset val="100"/>
        <c:noMultiLvlLbl val="0"/>
      </c:catAx>
      <c:valAx>
        <c:axId val="773615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7359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0</xdr:rowOff>
    </xdr:from>
    <xdr:to>
      <xdr:col>7</xdr:col>
      <xdr:colOff>38100</xdr:colOff>
      <xdr:row>32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17</xdr:row>
      <xdr:rowOff>0</xdr:rowOff>
    </xdr:from>
    <xdr:to>
      <xdr:col>15</xdr:col>
      <xdr:colOff>314325</xdr:colOff>
      <xdr:row>32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0</xdr:row>
      <xdr:rowOff>57150</xdr:rowOff>
    </xdr:from>
    <xdr:to>
      <xdr:col>0</xdr:col>
      <xdr:colOff>1190626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57150"/>
          <a:ext cx="1152524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0</xdr:row>
      <xdr:rowOff>57150</xdr:rowOff>
    </xdr:from>
    <xdr:to>
      <xdr:col>0</xdr:col>
      <xdr:colOff>1123950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57150"/>
          <a:ext cx="1076323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28574</xdr:colOff>
      <xdr:row>10</xdr:row>
      <xdr:rowOff>166686</xdr:rowOff>
    </xdr:from>
    <xdr:to>
      <xdr:col>5</xdr:col>
      <xdr:colOff>0</xdr:colOff>
      <xdr:row>27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95250</xdr:colOff>
      <xdr:row>10</xdr:row>
      <xdr:rowOff>166687</xdr:rowOff>
    </xdr:from>
    <xdr:to>
      <xdr:col>9</xdr:col>
      <xdr:colOff>355473</xdr:colOff>
      <xdr:row>28</xdr:row>
      <xdr:rowOff>2095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10</xdr:col>
      <xdr:colOff>323850</xdr:colOff>
      <xdr:row>29</xdr:row>
      <xdr:rowOff>32623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21</xdr:col>
      <xdr:colOff>314325</xdr:colOff>
      <xdr:row>29</xdr:row>
      <xdr:rowOff>23098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9525</xdr:rowOff>
    </xdr:from>
    <xdr:to>
      <xdr:col>11</xdr:col>
      <xdr:colOff>9526</xdr:colOff>
      <xdr:row>36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9</xdr:col>
      <xdr:colOff>578739</xdr:colOff>
      <xdr:row>29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0</xdr:row>
      <xdr:rowOff>57150</xdr:rowOff>
    </xdr:from>
    <xdr:to>
      <xdr:col>0</xdr:col>
      <xdr:colOff>1190626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57150"/>
          <a:ext cx="1152524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83"/>
  <sheetViews>
    <sheetView workbookViewId="0">
      <selection activeCell="C74" sqref="C74"/>
    </sheetView>
  </sheetViews>
  <sheetFormatPr defaultRowHeight="15" x14ac:dyDescent="0.25"/>
  <cols>
    <col min="1" max="1" width="12.7109375" bestFit="1" customWidth="1"/>
    <col min="2" max="2" width="10.7109375" bestFit="1" customWidth="1"/>
    <col min="16" max="16" width="12.7109375" bestFit="1" customWidth="1"/>
  </cols>
  <sheetData>
    <row r="2" spans="1:16" x14ac:dyDescent="0.25">
      <c r="A2" s="8" t="s">
        <v>3</v>
      </c>
      <c r="B2" s="1">
        <v>41190</v>
      </c>
      <c r="C2" s="8" t="s">
        <v>4</v>
      </c>
      <c r="D2" s="7">
        <v>1</v>
      </c>
      <c r="E2" s="8" t="s">
        <v>21</v>
      </c>
      <c r="F2" t="s">
        <v>23</v>
      </c>
    </row>
    <row r="3" spans="1:16" x14ac:dyDescent="0.25"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4" t="s">
        <v>19</v>
      </c>
    </row>
    <row r="4" spans="1:16" x14ac:dyDescent="0.25">
      <c r="A4" s="9" t="s">
        <v>0</v>
      </c>
      <c r="B4" s="3">
        <v>23</v>
      </c>
      <c r="C4" s="3">
        <v>2</v>
      </c>
      <c r="D4" s="3">
        <v>20</v>
      </c>
      <c r="E4" s="3">
        <v>12</v>
      </c>
      <c r="F4" s="3">
        <v>5</v>
      </c>
      <c r="G4" s="3">
        <v>5</v>
      </c>
      <c r="H4" s="3">
        <v>10</v>
      </c>
      <c r="I4" s="3">
        <v>22</v>
      </c>
      <c r="J4" s="3">
        <v>2</v>
      </c>
      <c r="K4" s="3">
        <v>10</v>
      </c>
      <c r="L4" s="3">
        <v>8</v>
      </c>
      <c r="M4" s="3">
        <v>3</v>
      </c>
      <c r="N4" s="3">
        <v>2</v>
      </c>
      <c r="O4" s="3">
        <v>4</v>
      </c>
      <c r="P4" s="5">
        <f>SUM(B4:O4)</f>
        <v>128</v>
      </c>
    </row>
    <row r="5" spans="1:16" x14ac:dyDescent="0.25">
      <c r="A5" s="4" t="s">
        <v>1</v>
      </c>
      <c r="B5" s="2">
        <v>0</v>
      </c>
      <c r="C5" s="2">
        <v>0</v>
      </c>
      <c r="D5" s="2">
        <v>0</v>
      </c>
      <c r="E5" s="2">
        <v>0</v>
      </c>
      <c r="F5" s="2">
        <v>1</v>
      </c>
      <c r="G5" s="2">
        <v>1</v>
      </c>
      <c r="H5" s="2">
        <v>0</v>
      </c>
      <c r="I5" s="2">
        <v>0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0</v>
      </c>
      <c r="P5" s="6">
        <f t="shared" ref="P5:P6" si="0">SUM(B5:O5)</f>
        <v>3</v>
      </c>
    </row>
    <row r="6" spans="1:16" x14ac:dyDescent="0.25">
      <c r="A6" s="9" t="s">
        <v>2</v>
      </c>
      <c r="B6" s="3">
        <v>0</v>
      </c>
      <c r="C6" s="3">
        <v>3</v>
      </c>
      <c r="D6" s="3">
        <v>3</v>
      </c>
      <c r="E6" s="3">
        <v>1</v>
      </c>
      <c r="F6" s="3">
        <v>0</v>
      </c>
      <c r="G6" s="3">
        <v>1</v>
      </c>
      <c r="H6" s="3">
        <v>0</v>
      </c>
      <c r="I6" s="3">
        <v>0</v>
      </c>
      <c r="J6" s="3">
        <v>0</v>
      </c>
      <c r="K6" s="3">
        <v>3</v>
      </c>
      <c r="L6" s="3">
        <v>8</v>
      </c>
      <c r="M6" s="3">
        <v>1</v>
      </c>
      <c r="N6" s="3">
        <v>1</v>
      </c>
      <c r="O6" s="3">
        <v>1</v>
      </c>
      <c r="P6" s="5">
        <f t="shared" si="0"/>
        <v>22</v>
      </c>
    </row>
    <row r="7" spans="1:16" x14ac:dyDescent="0.25">
      <c r="A7" s="4" t="s">
        <v>20</v>
      </c>
      <c r="B7" s="4">
        <f>SUM(B4:B6)</f>
        <v>23</v>
      </c>
      <c r="C7" s="4">
        <f t="shared" ref="C7:O7" si="1">SUM(C4:C6)</f>
        <v>5</v>
      </c>
      <c r="D7" s="4">
        <f t="shared" si="1"/>
        <v>23</v>
      </c>
      <c r="E7" s="4">
        <f t="shared" si="1"/>
        <v>13</v>
      </c>
      <c r="F7" s="4">
        <f t="shared" si="1"/>
        <v>6</v>
      </c>
      <c r="G7" s="4">
        <f t="shared" si="1"/>
        <v>7</v>
      </c>
      <c r="H7" s="4">
        <f t="shared" si="1"/>
        <v>10</v>
      </c>
      <c r="I7" s="4">
        <f t="shared" si="1"/>
        <v>22</v>
      </c>
      <c r="J7" s="4">
        <f t="shared" si="1"/>
        <v>2</v>
      </c>
      <c r="K7" s="4">
        <f t="shared" si="1"/>
        <v>14</v>
      </c>
      <c r="L7" s="4">
        <f t="shared" si="1"/>
        <v>16</v>
      </c>
      <c r="M7" s="4">
        <f t="shared" si="1"/>
        <v>4</v>
      </c>
      <c r="N7" s="4">
        <f t="shared" si="1"/>
        <v>3</v>
      </c>
      <c r="O7" s="4">
        <f t="shared" si="1"/>
        <v>5</v>
      </c>
    </row>
    <row r="10" spans="1:16" x14ac:dyDescent="0.25">
      <c r="A10" s="8" t="s">
        <v>3</v>
      </c>
      <c r="B10" s="1">
        <v>41191</v>
      </c>
      <c r="C10" s="8" t="s">
        <v>4</v>
      </c>
      <c r="D10" s="7">
        <v>1</v>
      </c>
      <c r="E10" s="8" t="s">
        <v>21</v>
      </c>
      <c r="F10" t="s">
        <v>24</v>
      </c>
    </row>
    <row r="11" spans="1:16" x14ac:dyDescent="0.25"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  <c r="P11" s="4" t="s">
        <v>19</v>
      </c>
    </row>
    <row r="12" spans="1:16" x14ac:dyDescent="0.25">
      <c r="A12" s="9" t="s">
        <v>0</v>
      </c>
      <c r="B12" s="3">
        <v>0</v>
      </c>
      <c r="C12" s="3">
        <v>0</v>
      </c>
      <c r="D12" s="3">
        <v>4</v>
      </c>
      <c r="E12" s="3">
        <v>33</v>
      </c>
      <c r="F12" s="3">
        <v>7</v>
      </c>
      <c r="G12" s="3">
        <v>23</v>
      </c>
      <c r="H12" s="3">
        <v>19</v>
      </c>
      <c r="I12" s="3">
        <v>16</v>
      </c>
      <c r="J12" s="3">
        <v>12</v>
      </c>
      <c r="K12" s="3">
        <v>8</v>
      </c>
      <c r="L12" s="3">
        <v>10</v>
      </c>
      <c r="M12" s="3">
        <v>15</v>
      </c>
      <c r="N12" s="3">
        <v>6</v>
      </c>
      <c r="O12" s="3">
        <v>2</v>
      </c>
      <c r="P12" s="5">
        <f>SUM(B12:O12)</f>
        <v>155</v>
      </c>
    </row>
    <row r="13" spans="1:16" x14ac:dyDescent="0.25">
      <c r="A13" s="4" t="s">
        <v>1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1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6">
        <f t="shared" ref="P13:P14" si="2">SUM(B13:O13)</f>
        <v>1</v>
      </c>
    </row>
    <row r="14" spans="1:16" x14ac:dyDescent="0.25">
      <c r="A14" s="9" t="s">
        <v>2</v>
      </c>
      <c r="B14" s="3">
        <v>0</v>
      </c>
      <c r="C14" s="3">
        <v>3</v>
      </c>
      <c r="D14" s="3">
        <v>2</v>
      </c>
      <c r="E14" s="3">
        <v>4</v>
      </c>
      <c r="F14" s="3">
        <v>0</v>
      </c>
      <c r="G14" s="3">
        <v>6</v>
      </c>
      <c r="H14" s="3">
        <v>4</v>
      </c>
      <c r="I14" s="3">
        <v>1</v>
      </c>
      <c r="J14" s="3">
        <v>1</v>
      </c>
      <c r="K14" s="3">
        <v>0</v>
      </c>
      <c r="L14" s="3">
        <v>1</v>
      </c>
      <c r="M14" s="3">
        <v>5</v>
      </c>
      <c r="N14" s="3">
        <v>3</v>
      </c>
      <c r="O14" s="3">
        <v>0</v>
      </c>
      <c r="P14" s="5">
        <f t="shared" si="2"/>
        <v>30</v>
      </c>
    </row>
    <row r="15" spans="1:16" x14ac:dyDescent="0.25">
      <c r="A15" s="4" t="s">
        <v>20</v>
      </c>
      <c r="B15" s="4">
        <f>SUM(B12:B14)</f>
        <v>0</v>
      </c>
      <c r="C15" s="4">
        <f t="shared" ref="C15" si="3">SUM(C12:C14)</f>
        <v>3</v>
      </c>
      <c r="D15" s="4">
        <f t="shared" ref="D15" si="4">SUM(D12:D14)</f>
        <v>6</v>
      </c>
      <c r="E15" s="4">
        <f t="shared" ref="E15" si="5">SUM(E12:E14)</f>
        <v>37</v>
      </c>
      <c r="F15" s="4">
        <f t="shared" ref="F15" si="6">SUM(F12:F14)</f>
        <v>7</v>
      </c>
      <c r="G15" s="4">
        <f t="shared" ref="G15" si="7">SUM(G12:G14)</f>
        <v>29</v>
      </c>
      <c r="H15" s="4">
        <f t="shared" ref="H15" si="8">SUM(H12:H14)</f>
        <v>24</v>
      </c>
      <c r="I15" s="4">
        <f t="shared" ref="I15" si="9">SUM(I12:I14)</f>
        <v>17</v>
      </c>
      <c r="J15" s="4">
        <f t="shared" ref="J15" si="10">SUM(J12:J14)</f>
        <v>13</v>
      </c>
      <c r="K15" s="4">
        <f t="shared" ref="K15" si="11">SUM(K12:K14)</f>
        <v>8</v>
      </c>
      <c r="L15" s="4">
        <f t="shared" ref="L15" si="12">SUM(L12:L14)</f>
        <v>11</v>
      </c>
      <c r="M15" s="4">
        <f t="shared" ref="M15" si="13">SUM(M12:M14)</f>
        <v>20</v>
      </c>
      <c r="N15" s="4">
        <f t="shared" ref="N15" si="14">SUM(N12:N14)</f>
        <v>9</v>
      </c>
      <c r="O15" s="4">
        <f t="shared" ref="O15" si="15">SUM(O12:O14)</f>
        <v>2</v>
      </c>
    </row>
    <row r="18" spans="1:16" x14ac:dyDescent="0.25">
      <c r="A18" s="8" t="s">
        <v>3</v>
      </c>
      <c r="B18" s="1">
        <v>41192</v>
      </c>
      <c r="C18" s="8" t="s">
        <v>4</v>
      </c>
      <c r="D18" s="7">
        <v>1</v>
      </c>
      <c r="E18" s="8" t="s">
        <v>21</v>
      </c>
      <c r="F18" t="s">
        <v>25</v>
      </c>
    </row>
    <row r="19" spans="1:16" x14ac:dyDescent="0.25">
      <c r="B19" s="10" t="s">
        <v>5</v>
      </c>
      <c r="C19" s="10" t="s">
        <v>6</v>
      </c>
      <c r="D19" s="10" t="s">
        <v>7</v>
      </c>
      <c r="E19" s="10" t="s">
        <v>8</v>
      </c>
      <c r="F19" s="10" t="s">
        <v>9</v>
      </c>
      <c r="G19" s="10" t="s">
        <v>10</v>
      </c>
      <c r="H19" s="10" t="s">
        <v>11</v>
      </c>
      <c r="I19" s="10" t="s">
        <v>12</v>
      </c>
      <c r="J19" s="10" t="s">
        <v>13</v>
      </c>
      <c r="K19" s="10" t="s">
        <v>14</v>
      </c>
      <c r="L19" s="10" t="s">
        <v>15</v>
      </c>
      <c r="M19" s="10" t="s">
        <v>16</v>
      </c>
      <c r="N19" s="10" t="s">
        <v>17</v>
      </c>
      <c r="O19" s="10" t="s">
        <v>18</v>
      </c>
      <c r="P19" s="4" t="s">
        <v>19</v>
      </c>
    </row>
    <row r="20" spans="1:16" x14ac:dyDescent="0.25">
      <c r="A20" s="9" t="s">
        <v>0</v>
      </c>
      <c r="B20" s="3">
        <v>1</v>
      </c>
      <c r="C20" s="3">
        <v>5</v>
      </c>
      <c r="D20" s="3">
        <v>5</v>
      </c>
      <c r="E20" s="3">
        <v>17</v>
      </c>
      <c r="F20" s="3">
        <v>9</v>
      </c>
      <c r="G20" s="3">
        <v>15</v>
      </c>
      <c r="H20" s="3">
        <v>13</v>
      </c>
      <c r="I20" s="3">
        <v>17</v>
      </c>
      <c r="J20" s="3">
        <v>10</v>
      </c>
      <c r="K20" s="3">
        <v>28</v>
      </c>
      <c r="L20" s="3">
        <v>5</v>
      </c>
      <c r="M20" s="3">
        <v>20</v>
      </c>
      <c r="N20" s="3">
        <v>10</v>
      </c>
      <c r="O20" s="3">
        <v>7</v>
      </c>
      <c r="P20" s="5">
        <f>SUM(B20:O20)</f>
        <v>162</v>
      </c>
    </row>
    <row r="21" spans="1:16" x14ac:dyDescent="0.25">
      <c r="A21" s="4" t="s">
        <v>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1</v>
      </c>
      <c r="L21" s="2">
        <v>1</v>
      </c>
      <c r="M21" s="2">
        <v>4</v>
      </c>
      <c r="N21" s="2">
        <v>0</v>
      </c>
      <c r="O21" s="2">
        <v>0</v>
      </c>
      <c r="P21" s="6">
        <f t="shared" ref="P21:P22" si="16">SUM(B21:O21)</f>
        <v>6</v>
      </c>
    </row>
    <row r="22" spans="1:16" x14ac:dyDescent="0.25">
      <c r="A22" s="9" t="s">
        <v>2</v>
      </c>
      <c r="B22" s="3">
        <v>0</v>
      </c>
      <c r="C22" s="3">
        <v>0</v>
      </c>
      <c r="D22" s="3">
        <v>0</v>
      </c>
      <c r="E22" s="3">
        <v>3</v>
      </c>
      <c r="F22" s="3">
        <v>0</v>
      </c>
      <c r="G22" s="3">
        <v>1</v>
      </c>
      <c r="H22" s="3">
        <v>8</v>
      </c>
      <c r="I22" s="3">
        <v>0</v>
      </c>
      <c r="J22" s="3">
        <v>1</v>
      </c>
      <c r="K22" s="3">
        <v>5</v>
      </c>
      <c r="L22" s="3">
        <v>2</v>
      </c>
      <c r="M22" s="3">
        <v>10</v>
      </c>
      <c r="N22" s="3">
        <v>2</v>
      </c>
      <c r="O22" s="3">
        <v>5</v>
      </c>
      <c r="P22" s="5">
        <f t="shared" si="16"/>
        <v>37</v>
      </c>
    </row>
    <row r="23" spans="1:16" x14ac:dyDescent="0.25">
      <c r="A23" s="4" t="s">
        <v>20</v>
      </c>
      <c r="B23" s="4">
        <f>SUM(B20:B22)</f>
        <v>1</v>
      </c>
      <c r="C23" s="4">
        <f t="shared" ref="C23" si="17">SUM(C20:C22)</f>
        <v>5</v>
      </c>
      <c r="D23" s="4">
        <f t="shared" ref="D23" si="18">SUM(D20:D22)</f>
        <v>5</v>
      </c>
      <c r="E23" s="4">
        <f t="shared" ref="E23" si="19">SUM(E20:E22)</f>
        <v>20</v>
      </c>
      <c r="F23" s="4">
        <f t="shared" ref="F23" si="20">SUM(F20:F22)</f>
        <v>9</v>
      </c>
      <c r="G23" s="4">
        <f t="shared" ref="G23" si="21">SUM(G20:G22)</f>
        <v>16</v>
      </c>
      <c r="H23" s="4">
        <f t="shared" ref="H23" si="22">SUM(H20:H22)</f>
        <v>21</v>
      </c>
      <c r="I23" s="4">
        <f t="shared" ref="I23" si="23">SUM(I20:I22)</f>
        <v>17</v>
      </c>
      <c r="J23" s="4">
        <f t="shared" ref="J23" si="24">SUM(J20:J22)</f>
        <v>11</v>
      </c>
      <c r="K23" s="4">
        <f t="shared" ref="K23" si="25">SUM(K20:K22)</f>
        <v>34</v>
      </c>
      <c r="L23" s="4">
        <f t="shared" ref="L23" si="26">SUM(L20:L22)</f>
        <v>8</v>
      </c>
      <c r="M23" s="4">
        <f t="shared" ref="M23" si="27">SUM(M20:M22)</f>
        <v>34</v>
      </c>
      <c r="N23" s="4">
        <f t="shared" ref="N23" si="28">SUM(N20:N22)</f>
        <v>12</v>
      </c>
      <c r="O23" s="4">
        <f t="shared" ref="O23" si="29">SUM(O20:O22)</f>
        <v>12</v>
      </c>
    </row>
    <row r="26" spans="1:16" x14ac:dyDescent="0.25">
      <c r="A26" s="8" t="s">
        <v>3</v>
      </c>
      <c r="B26" s="1">
        <v>41193</v>
      </c>
      <c r="C26" s="8" t="s">
        <v>4</v>
      </c>
      <c r="D26" s="7">
        <v>1</v>
      </c>
      <c r="E26" s="8" t="s">
        <v>21</v>
      </c>
      <c r="F26" t="s">
        <v>26</v>
      </c>
    </row>
    <row r="27" spans="1:16" x14ac:dyDescent="0.25">
      <c r="B27" s="10" t="s">
        <v>5</v>
      </c>
      <c r="C27" s="10" t="s">
        <v>6</v>
      </c>
      <c r="D27" s="10" t="s">
        <v>7</v>
      </c>
      <c r="E27" s="10" t="s">
        <v>8</v>
      </c>
      <c r="F27" s="10" t="s">
        <v>9</v>
      </c>
      <c r="G27" s="10" t="s">
        <v>10</v>
      </c>
      <c r="H27" s="10" t="s">
        <v>11</v>
      </c>
      <c r="I27" s="10" t="s">
        <v>12</v>
      </c>
      <c r="J27" s="10" t="s">
        <v>13</v>
      </c>
      <c r="K27" s="10" t="s">
        <v>14</v>
      </c>
      <c r="L27" s="10" t="s">
        <v>15</v>
      </c>
      <c r="M27" s="10" t="s">
        <v>16</v>
      </c>
      <c r="N27" s="10" t="s">
        <v>17</v>
      </c>
      <c r="O27" s="10" t="s">
        <v>18</v>
      </c>
      <c r="P27" s="4" t="s">
        <v>19</v>
      </c>
    </row>
    <row r="28" spans="1:16" x14ac:dyDescent="0.25">
      <c r="A28" s="9" t="s">
        <v>0</v>
      </c>
      <c r="B28" s="3">
        <v>4</v>
      </c>
      <c r="C28" s="3">
        <v>7</v>
      </c>
      <c r="D28" s="3">
        <v>20</v>
      </c>
      <c r="E28" s="3">
        <v>28</v>
      </c>
      <c r="F28" s="3">
        <v>11</v>
      </c>
      <c r="G28" s="3">
        <v>15</v>
      </c>
      <c r="H28" s="3">
        <v>14</v>
      </c>
      <c r="I28" s="3">
        <v>15</v>
      </c>
      <c r="J28" s="3">
        <v>20</v>
      </c>
      <c r="K28" s="3">
        <v>7</v>
      </c>
      <c r="L28" s="3">
        <v>0</v>
      </c>
      <c r="M28" s="3">
        <v>2</v>
      </c>
      <c r="N28" s="3">
        <v>2</v>
      </c>
      <c r="O28" s="3">
        <v>1</v>
      </c>
      <c r="P28" s="5">
        <f>SUM(B28:O28)</f>
        <v>146</v>
      </c>
    </row>
    <row r="29" spans="1:16" x14ac:dyDescent="0.25">
      <c r="A29" s="4" t="s">
        <v>1</v>
      </c>
      <c r="B29" s="2">
        <v>0</v>
      </c>
      <c r="C29" s="2">
        <v>0</v>
      </c>
      <c r="D29" s="2">
        <v>0</v>
      </c>
      <c r="E29" s="2">
        <v>1</v>
      </c>
      <c r="F29" s="2">
        <v>0</v>
      </c>
      <c r="G29" s="2">
        <v>1</v>
      </c>
      <c r="H29" s="2">
        <v>2</v>
      </c>
      <c r="I29" s="2">
        <v>5</v>
      </c>
      <c r="J29" s="2">
        <v>0</v>
      </c>
      <c r="K29" s="2">
        <v>1</v>
      </c>
      <c r="L29" s="2">
        <v>0</v>
      </c>
      <c r="M29" s="2">
        <v>0</v>
      </c>
      <c r="N29" s="2">
        <v>0</v>
      </c>
      <c r="O29" s="2">
        <v>0</v>
      </c>
      <c r="P29" s="6">
        <f t="shared" ref="P29:P30" si="30">SUM(B29:O29)</f>
        <v>10</v>
      </c>
    </row>
    <row r="30" spans="1:16" x14ac:dyDescent="0.25">
      <c r="A30" s="9" t="s">
        <v>2</v>
      </c>
      <c r="B30" s="3">
        <v>0</v>
      </c>
      <c r="C30" s="3">
        <v>0</v>
      </c>
      <c r="D30" s="3">
        <v>2</v>
      </c>
      <c r="E30" s="3">
        <v>0</v>
      </c>
      <c r="F30" s="3">
        <v>3</v>
      </c>
      <c r="G30" s="3">
        <v>0</v>
      </c>
      <c r="H30" s="3">
        <v>1</v>
      </c>
      <c r="I30" s="3">
        <v>0</v>
      </c>
      <c r="J30" s="3">
        <v>8</v>
      </c>
      <c r="K30" s="3">
        <v>5</v>
      </c>
      <c r="L30" s="3">
        <v>0</v>
      </c>
      <c r="M30" s="3">
        <v>0</v>
      </c>
      <c r="N30" s="3">
        <v>3</v>
      </c>
      <c r="O30" s="3">
        <v>0</v>
      </c>
      <c r="P30" s="5">
        <f t="shared" si="30"/>
        <v>22</v>
      </c>
    </row>
    <row r="31" spans="1:16" x14ac:dyDescent="0.25">
      <c r="A31" s="4" t="s">
        <v>20</v>
      </c>
      <c r="B31" s="4">
        <f>SUM(B28:B30)</f>
        <v>4</v>
      </c>
      <c r="C31" s="4">
        <f t="shared" ref="C31" si="31">SUM(C28:C30)</f>
        <v>7</v>
      </c>
      <c r="D31" s="4">
        <f t="shared" ref="D31" si="32">SUM(D28:D30)</f>
        <v>22</v>
      </c>
      <c r="E31" s="4">
        <f t="shared" ref="E31" si="33">SUM(E28:E30)</f>
        <v>29</v>
      </c>
      <c r="F31" s="4">
        <f t="shared" ref="F31" si="34">SUM(F28:F30)</f>
        <v>14</v>
      </c>
      <c r="G31" s="4">
        <f t="shared" ref="G31" si="35">SUM(G28:G30)</f>
        <v>16</v>
      </c>
      <c r="H31" s="4">
        <f t="shared" ref="H31" si="36">SUM(H28:H30)</f>
        <v>17</v>
      </c>
      <c r="I31" s="4">
        <f t="shared" ref="I31" si="37">SUM(I28:I30)</f>
        <v>20</v>
      </c>
      <c r="J31" s="4">
        <f t="shared" ref="J31" si="38">SUM(J28:J30)</f>
        <v>28</v>
      </c>
      <c r="K31" s="4">
        <f t="shared" ref="K31" si="39">SUM(K28:K30)</f>
        <v>13</v>
      </c>
      <c r="L31" s="4">
        <f t="shared" ref="L31" si="40">SUM(L28:L30)</f>
        <v>0</v>
      </c>
      <c r="M31" s="4">
        <f t="shared" ref="M31" si="41">SUM(M28:M30)</f>
        <v>2</v>
      </c>
      <c r="N31" s="4">
        <f t="shared" ref="N31" si="42">SUM(N28:N30)</f>
        <v>5</v>
      </c>
      <c r="O31" s="4">
        <f t="shared" ref="O31" si="43">SUM(O28:O30)</f>
        <v>1</v>
      </c>
    </row>
    <row r="34" spans="1:16" x14ac:dyDescent="0.25">
      <c r="A34" s="8" t="s">
        <v>3</v>
      </c>
      <c r="B34" s="1">
        <v>41194</v>
      </c>
      <c r="C34" s="8" t="s">
        <v>4</v>
      </c>
      <c r="D34" s="7">
        <v>1</v>
      </c>
      <c r="E34" s="8" t="s">
        <v>21</v>
      </c>
      <c r="F34" t="s">
        <v>22</v>
      </c>
    </row>
    <row r="35" spans="1:16" x14ac:dyDescent="0.25">
      <c r="B35" s="10" t="s">
        <v>5</v>
      </c>
      <c r="C35" s="10" t="s">
        <v>6</v>
      </c>
      <c r="D35" s="10" t="s">
        <v>7</v>
      </c>
      <c r="E35" s="10" t="s">
        <v>8</v>
      </c>
      <c r="F35" s="10" t="s">
        <v>9</v>
      </c>
      <c r="G35" s="10" t="s">
        <v>10</v>
      </c>
      <c r="H35" s="10" t="s">
        <v>11</v>
      </c>
      <c r="I35" s="10" t="s">
        <v>12</v>
      </c>
      <c r="J35" s="10" t="s">
        <v>13</v>
      </c>
      <c r="K35" s="10" t="s">
        <v>14</v>
      </c>
      <c r="L35" s="10" t="s">
        <v>15</v>
      </c>
      <c r="M35" s="10" t="s">
        <v>16</v>
      </c>
      <c r="N35" s="10" t="s">
        <v>17</v>
      </c>
      <c r="O35" s="10" t="s">
        <v>18</v>
      </c>
      <c r="P35" s="4" t="s">
        <v>19</v>
      </c>
    </row>
    <row r="36" spans="1:16" x14ac:dyDescent="0.25">
      <c r="A36" s="9" t="s">
        <v>0</v>
      </c>
      <c r="B36" s="3">
        <v>6</v>
      </c>
      <c r="C36" s="3">
        <v>25</v>
      </c>
      <c r="D36" s="3">
        <v>35</v>
      </c>
      <c r="E36" s="3">
        <v>3</v>
      </c>
      <c r="F36" s="3">
        <v>6</v>
      </c>
      <c r="G36" s="3">
        <v>9</v>
      </c>
      <c r="H36" s="3">
        <v>9</v>
      </c>
      <c r="I36" s="3">
        <v>3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5">
        <f>SUM(B36:O36)</f>
        <v>96</v>
      </c>
    </row>
    <row r="37" spans="1:16" x14ac:dyDescent="0.25">
      <c r="A37" s="4" t="s">
        <v>1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6">
        <f t="shared" ref="P37:P38" si="44">SUM(B37:O37)</f>
        <v>0</v>
      </c>
    </row>
    <row r="38" spans="1:16" x14ac:dyDescent="0.25">
      <c r="A38" s="9" t="s">
        <v>2</v>
      </c>
      <c r="B38" s="3">
        <v>0</v>
      </c>
      <c r="C38" s="3">
        <v>1</v>
      </c>
      <c r="D38" s="3">
        <v>4</v>
      </c>
      <c r="E38" s="3">
        <v>0</v>
      </c>
      <c r="F38" s="3">
        <v>5</v>
      </c>
      <c r="G38" s="3">
        <v>0</v>
      </c>
      <c r="H38" s="3">
        <v>5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5">
        <f t="shared" si="44"/>
        <v>15</v>
      </c>
    </row>
    <row r="39" spans="1:16" x14ac:dyDescent="0.25">
      <c r="A39" s="4" t="s">
        <v>20</v>
      </c>
      <c r="B39" s="4">
        <f>SUM(B36:B38)</f>
        <v>6</v>
      </c>
      <c r="C39" s="4">
        <f t="shared" ref="C39" si="45">SUM(C36:C38)</f>
        <v>26</v>
      </c>
      <c r="D39" s="4">
        <f t="shared" ref="D39" si="46">SUM(D36:D38)</f>
        <v>39</v>
      </c>
      <c r="E39" s="4">
        <f t="shared" ref="E39" si="47">SUM(E36:E38)</f>
        <v>3</v>
      </c>
      <c r="F39" s="4">
        <f t="shared" ref="F39" si="48">SUM(F36:F38)</f>
        <v>11</v>
      </c>
      <c r="G39" s="4">
        <f t="shared" ref="G39" si="49">SUM(G36:G38)</f>
        <v>9</v>
      </c>
      <c r="H39" s="4">
        <f t="shared" ref="H39" si="50">SUM(H36:H38)</f>
        <v>14</v>
      </c>
      <c r="I39" s="4">
        <f t="shared" ref="I39" si="51">SUM(I36:I38)</f>
        <v>3</v>
      </c>
      <c r="J39" s="4">
        <f t="shared" ref="J39" si="52">SUM(J36:J38)</f>
        <v>0</v>
      </c>
      <c r="K39" s="4">
        <f t="shared" ref="K39" si="53">SUM(K36:K38)</f>
        <v>0</v>
      </c>
      <c r="L39" s="4">
        <f t="shared" ref="L39" si="54">SUM(L36:L38)</f>
        <v>0</v>
      </c>
      <c r="M39" s="4">
        <f t="shared" ref="M39" si="55">SUM(M36:M38)</f>
        <v>0</v>
      </c>
      <c r="N39" s="4">
        <f t="shared" ref="N39" si="56">SUM(N36:N38)</f>
        <v>0</v>
      </c>
      <c r="O39" s="4">
        <f t="shared" ref="O39" si="57">SUM(O36:O38)</f>
        <v>0</v>
      </c>
    </row>
    <row r="42" spans="1:16" x14ac:dyDescent="0.25">
      <c r="A42" s="8" t="s">
        <v>3</v>
      </c>
      <c r="B42" s="1">
        <v>41197</v>
      </c>
      <c r="C42" s="8" t="s">
        <v>4</v>
      </c>
      <c r="D42" s="7">
        <v>2</v>
      </c>
      <c r="E42" s="8" t="s">
        <v>21</v>
      </c>
      <c r="F42" t="s">
        <v>23</v>
      </c>
    </row>
    <row r="43" spans="1:16" x14ac:dyDescent="0.25">
      <c r="B43" s="10" t="s">
        <v>5</v>
      </c>
      <c r="C43" s="10" t="s">
        <v>6</v>
      </c>
      <c r="D43" s="10" t="s">
        <v>7</v>
      </c>
      <c r="E43" s="10" t="s">
        <v>8</v>
      </c>
      <c r="F43" s="10" t="s">
        <v>9</v>
      </c>
      <c r="G43" s="10" t="s">
        <v>10</v>
      </c>
      <c r="H43" s="10" t="s">
        <v>11</v>
      </c>
      <c r="I43" s="10" t="s">
        <v>12</v>
      </c>
      <c r="J43" s="10" t="s">
        <v>13</v>
      </c>
      <c r="K43" s="10" t="s">
        <v>14</v>
      </c>
      <c r="L43" s="10" t="s">
        <v>15</v>
      </c>
      <c r="M43" s="10" t="s">
        <v>16</v>
      </c>
      <c r="N43" s="10" t="s">
        <v>17</v>
      </c>
      <c r="O43" s="10" t="s">
        <v>18</v>
      </c>
      <c r="P43" s="4" t="s">
        <v>19</v>
      </c>
    </row>
    <row r="44" spans="1:16" x14ac:dyDescent="0.25">
      <c r="A44" s="9" t="s">
        <v>0</v>
      </c>
      <c r="B44" s="3">
        <v>4</v>
      </c>
      <c r="C44" s="3">
        <v>3</v>
      </c>
      <c r="D44" s="3">
        <v>9</v>
      </c>
      <c r="E44" s="3">
        <v>7</v>
      </c>
      <c r="F44" s="3">
        <v>8</v>
      </c>
      <c r="G44" s="3">
        <v>17</v>
      </c>
      <c r="H44" s="3">
        <v>11</v>
      </c>
      <c r="I44" s="3">
        <v>13</v>
      </c>
      <c r="J44" s="3">
        <v>12</v>
      </c>
      <c r="K44" s="3">
        <v>22</v>
      </c>
      <c r="L44" s="3">
        <v>9</v>
      </c>
      <c r="M44" s="3">
        <v>2</v>
      </c>
      <c r="N44" s="3">
        <v>0</v>
      </c>
      <c r="O44" s="3">
        <v>8</v>
      </c>
      <c r="P44" s="5">
        <f>SUM(B44:O44)</f>
        <v>125</v>
      </c>
    </row>
    <row r="45" spans="1:16" x14ac:dyDescent="0.25">
      <c r="A45" s="4" t="s">
        <v>1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6">
        <f t="shared" ref="P45:P46" si="58">SUM(B45:O45)</f>
        <v>0</v>
      </c>
    </row>
    <row r="46" spans="1:16" x14ac:dyDescent="0.25">
      <c r="A46" s="9" t="s">
        <v>2</v>
      </c>
      <c r="B46" s="3">
        <v>1</v>
      </c>
      <c r="C46" s="3">
        <v>0</v>
      </c>
      <c r="D46" s="3">
        <v>1</v>
      </c>
      <c r="E46" s="3">
        <v>0</v>
      </c>
      <c r="F46" s="3">
        <v>0</v>
      </c>
      <c r="G46" s="3">
        <v>1</v>
      </c>
      <c r="H46" s="3">
        <v>1</v>
      </c>
      <c r="I46" s="3">
        <v>0</v>
      </c>
      <c r="J46" s="3">
        <v>0</v>
      </c>
      <c r="K46" s="3">
        <v>0</v>
      </c>
      <c r="L46" s="3">
        <v>1</v>
      </c>
      <c r="M46" s="3">
        <v>0</v>
      </c>
      <c r="N46" s="3">
        <v>1</v>
      </c>
      <c r="O46" s="3">
        <v>0</v>
      </c>
      <c r="P46" s="5">
        <f t="shared" si="58"/>
        <v>6</v>
      </c>
    </row>
    <row r="47" spans="1:16" x14ac:dyDescent="0.25">
      <c r="A47" s="4" t="s">
        <v>20</v>
      </c>
      <c r="B47" s="4">
        <f>SUM(B44:B46)</f>
        <v>5</v>
      </c>
      <c r="C47" s="4">
        <f t="shared" ref="C47" si="59">SUM(C44:C46)</f>
        <v>3</v>
      </c>
      <c r="D47" s="4">
        <f t="shared" ref="D47" si="60">SUM(D44:D46)</f>
        <v>10</v>
      </c>
      <c r="E47" s="4">
        <f t="shared" ref="E47" si="61">SUM(E44:E46)</f>
        <v>7</v>
      </c>
      <c r="F47" s="4">
        <f t="shared" ref="F47" si="62">SUM(F44:F46)</f>
        <v>8</v>
      </c>
      <c r="G47" s="4">
        <f t="shared" ref="G47" si="63">SUM(G44:G46)</f>
        <v>18</v>
      </c>
      <c r="H47" s="4">
        <f t="shared" ref="H47" si="64">SUM(H44:H46)</f>
        <v>12</v>
      </c>
      <c r="I47" s="4">
        <f t="shared" ref="I47" si="65">SUM(I44:I46)</f>
        <v>13</v>
      </c>
      <c r="J47" s="4">
        <f t="shared" ref="J47" si="66">SUM(J44:J46)</f>
        <v>12</v>
      </c>
      <c r="K47" s="4">
        <f t="shared" ref="K47" si="67">SUM(K44:K46)</f>
        <v>22</v>
      </c>
      <c r="L47" s="4">
        <f t="shared" ref="L47" si="68">SUM(L44:L46)</f>
        <v>10</v>
      </c>
      <c r="M47" s="4">
        <f t="shared" ref="M47" si="69">SUM(M44:M46)</f>
        <v>2</v>
      </c>
      <c r="N47" s="4">
        <f t="shared" ref="N47" si="70">SUM(N44:N46)</f>
        <v>1</v>
      </c>
      <c r="O47" s="4">
        <f t="shared" ref="O47" si="71">SUM(O44:O46)</f>
        <v>8</v>
      </c>
    </row>
    <row r="48" spans="1:16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50" spans="1:16" x14ac:dyDescent="0.25">
      <c r="A50" s="8" t="s">
        <v>3</v>
      </c>
      <c r="B50" s="1">
        <v>41198</v>
      </c>
      <c r="C50" s="8" t="s">
        <v>4</v>
      </c>
      <c r="D50" s="7">
        <v>2</v>
      </c>
      <c r="E50" s="8" t="s">
        <v>21</v>
      </c>
      <c r="F50" t="s">
        <v>24</v>
      </c>
    </row>
    <row r="51" spans="1:16" x14ac:dyDescent="0.25">
      <c r="B51" s="10" t="s">
        <v>5</v>
      </c>
      <c r="C51" s="10" t="s">
        <v>6</v>
      </c>
      <c r="D51" s="10" t="s">
        <v>7</v>
      </c>
      <c r="E51" s="10" t="s">
        <v>8</v>
      </c>
      <c r="F51" s="10" t="s">
        <v>9</v>
      </c>
      <c r="G51" s="10" t="s">
        <v>10</v>
      </c>
      <c r="H51" s="10" t="s">
        <v>11</v>
      </c>
      <c r="I51" s="10" t="s">
        <v>12</v>
      </c>
      <c r="J51" s="10" t="s">
        <v>13</v>
      </c>
      <c r="K51" s="10" t="s">
        <v>14</v>
      </c>
      <c r="L51" s="10" t="s">
        <v>15</v>
      </c>
      <c r="M51" s="10" t="s">
        <v>16</v>
      </c>
      <c r="N51" s="10" t="s">
        <v>17</v>
      </c>
      <c r="O51" s="10" t="s">
        <v>18</v>
      </c>
      <c r="P51" s="4" t="s">
        <v>19</v>
      </c>
    </row>
    <row r="52" spans="1:16" x14ac:dyDescent="0.25">
      <c r="A52" s="9" t="s">
        <v>0</v>
      </c>
      <c r="B52" s="3">
        <v>2</v>
      </c>
      <c r="C52" s="3">
        <v>6</v>
      </c>
      <c r="D52" s="3">
        <v>6</v>
      </c>
      <c r="E52" s="3">
        <v>10</v>
      </c>
      <c r="F52" s="3">
        <v>16</v>
      </c>
      <c r="G52" s="3">
        <v>12</v>
      </c>
      <c r="H52" s="3">
        <v>10</v>
      </c>
      <c r="I52" s="3">
        <v>6</v>
      </c>
      <c r="J52" s="3">
        <v>14</v>
      </c>
      <c r="K52" s="3">
        <v>4</v>
      </c>
      <c r="L52" s="3">
        <v>5</v>
      </c>
      <c r="M52" s="3">
        <v>0</v>
      </c>
      <c r="N52" s="3">
        <v>0</v>
      </c>
      <c r="O52" s="3">
        <v>9</v>
      </c>
      <c r="P52" s="5">
        <f>SUM(B52:O52)</f>
        <v>100</v>
      </c>
    </row>
    <row r="53" spans="1:16" x14ac:dyDescent="0.25">
      <c r="A53" s="4" t="s">
        <v>1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6">
        <f t="shared" ref="P53:P54" si="72">SUM(B53:O53)</f>
        <v>0</v>
      </c>
    </row>
    <row r="54" spans="1:16" x14ac:dyDescent="0.25">
      <c r="A54" s="9" t="s">
        <v>2</v>
      </c>
      <c r="B54" s="3">
        <v>0</v>
      </c>
      <c r="C54" s="3">
        <v>0</v>
      </c>
      <c r="D54" s="3">
        <v>2</v>
      </c>
      <c r="E54" s="3">
        <v>6</v>
      </c>
      <c r="F54" s="3">
        <v>5</v>
      </c>
      <c r="G54" s="3">
        <v>0</v>
      </c>
      <c r="H54" s="3">
        <v>3</v>
      </c>
      <c r="I54" s="3">
        <v>4</v>
      </c>
      <c r="J54" s="3">
        <v>4</v>
      </c>
      <c r="K54" s="3">
        <v>0</v>
      </c>
      <c r="L54" s="3">
        <v>2</v>
      </c>
      <c r="M54" s="3">
        <v>0</v>
      </c>
      <c r="N54" s="3">
        <v>0</v>
      </c>
      <c r="O54" s="3">
        <v>10</v>
      </c>
      <c r="P54" s="5">
        <f t="shared" si="72"/>
        <v>36</v>
      </c>
    </row>
    <row r="55" spans="1:16" x14ac:dyDescent="0.25">
      <c r="A55" s="4" t="s">
        <v>20</v>
      </c>
      <c r="B55" s="4">
        <f>SUM(B52:B54)</f>
        <v>2</v>
      </c>
      <c r="C55" s="4">
        <f t="shared" ref="C55" si="73">SUM(C52:C54)</f>
        <v>6</v>
      </c>
      <c r="D55" s="4">
        <f t="shared" ref="D55" si="74">SUM(D52:D54)</f>
        <v>8</v>
      </c>
      <c r="E55" s="4">
        <f t="shared" ref="E55" si="75">SUM(E52:E54)</f>
        <v>16</v>
      </c>
      <c r="F55" s="4">
        <f t="shared" ref="F55" si="76">SUM(F52:F54)</f>
        <v>21</v>
      </c>
      <c r="G55" s="4">
        <f t="shared" ref="G55" si="77">SUM(G52:G54)</f>
        <v>12</v>
      </c>
      <c r="H55" s="4">
        <f t="shared" ref="H55" si="78">SUM(H52:H54)</f>
        <v>13</v>
      </c>
      <c r="I55" s="4">
        <f t="shared" ref="I55" si="79">SUM(I52:I54)</f>
        <v>10</v>
      </c>
      <c r="J55" s="4">
        <f t="shared" ref="J55" si="80">SUM(J52:J54)</f>
        <v>18</v>
      </c>
      <c r="K55" s="4">
        <f t="shared" ref="K55" si="81">SUM(K52:K54)</f>
        <v>4</v>
      </c>
      <c r="L55" s="4">
        <f t="shared" ref="L55" si="82">SUM(L52:L54)</f>
        <v>7</v>
      </c>
      <c r="M55" s="4">
        <f t="shared" ref="M55" si="83">SUM(M52:M54)</f>
        <v>0</v>
      </c>
      <c r="N55" s="4">
        <f t="shared" ref="N55" si="84">SUM(N52:N54)</f>
        <v>0</v>
      </c>
      <c r="O55" s="4">
        <f t="shared" ref="O55" si="85">SUM(O52:O54)</f>
        <v>19</v>
      </c>
    </row>
    <row r="56" spans="1:16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8" spans="1:16" x14ac:dyDescent="0.25">
      <c r="A58" s="8" t="s">
        <v>3</v>
      </c>
      <c r="B58" s="1">
        <v>41199</v>
      </c>
      <c r="C58" s="8" t="s">
        <v>4</v>
      </c>
      <c r="D58" s="7">
        <v>2</v>
      </c>
      <c r="E58" s="8" t="s">
        <v>21</v>
      </c>
      <c r="F58" t="s">
        <v>25</v>
      </c>
    </row>
    <row r="59" spans="1:16" x14ac:dyDescent="0.25">
      <c r="B59" s="10" t="s">
        <v>5</v>
      </c>
      <c r="C59" s="10" t="s">
        <v>6</v>
      </c>
      <c r="D59" s="10" t="s">
        <v>7</v>
      </c>
      <c r="E59" s="10" t="s">
        <v>8</v>
      </c>
      <c r="F59" s="10" t="s">
        <v>9</v>
      </c>
      <c r="G59" s="10" t="s">
        <v>10</v>
      </c>
      <c r="H59" s="10" t="s">
        <v>11</v>
      </c>
      <c r="I59" s="10" t="s">
        <v>12</v>
      </c>
      <c r="J59" s="10" t="s">
        <v>13</v>
      </c>
      <c r="K59" s="10" t="s">
        <v>14</v>
      </c>
      <c r="L59" s="10" t="s">
        <v>15</v>
      </c>
      <c r="M59" s="10" t="s">
        <v>16</v>
      </c>
      <c r="N59" s="10" t="s">
        <v>17</v>
      </c>
      <c r="O59" s="10" t="s">
        <v>18</v>
      </c>
      <c r="P59" s="4" t="s">
        <v>19</v>
      </c>
    </row>
    <row r="60" spans="1:16" x14ac:dyDescent="0.25">
      <c r="A60" s="9" t="s">
        <v>0</v>
      </c>
      <c r="B60" s="3">
        <v>2</v>
      </c>
      <c r="C60" s="3">
        <v>3</v>
      </c>
      <c r="D60" s="3">
        <v>10</v>
      </c>
      <c r="E60" s="3">
        <v>2</v>
      </c>
      <c r="F60" s="3">
        <v>5</v>
      </c>
      <c r="G60" s="3">
        <v>4</v>
      </c>
      <c r="H60" s="3">
        <v>13</v>
      </c>
      <c r="I60" s="3">
        <v>13</v>
      </c>
      <c r="J60" s="3">
        <v>5</v>
      </c>
      <c r="K60" s="3">
        <v>3</v>
      </c>
      <c r="L60" s="3">
        <v>2</v>
      </c>
      <c r="M60" s="3">
        <v>3</v>
      </c>
      <c r="N60" s="3">
        <v>2</v>
      </c>
      <c r="O60" s="3">
        <v>5</v>
      </c>
      <c r="P60" s="5">
        <f>SUM(B60:O60)</f>
        <v>72</v>
      </c>
    </row>
    <row r="61" spans="1:16" x14ac:dyDescent="0.25">
      <c r="A61" s="4" t="s">
        <v>1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6">
        <f t="shared" ref="P61:P62" si="86">SUM(B61:O61)</f>
        <v>0</v>
      </c>
    </row>
    <row r="62" spans="1:16" x14ac:dyDescent="0.25">
      <c r="A62" s="9" t="s">
        <v>2</v>
      </c>
      <c r="B62" s="3">
        <v>0</v>
      </c>
      <c r="C62" s="3">
        <v>3</v>
      </c>
      <c r="D62" s="3">
        <v>1</v>
      </c>
      <c r="E62" s="3">
        <v>0</v>
      </c>
      <c r="F62" s="3">
        <v>0</v>
      </c>
      <c r="G62" s="3">
        <v>1</v>
      </c>
      <c r="H62" s="3">
        <v>0</v>
      </c>
      <c r="I62" s="3">
        <v>0</v>
      </c>
      <c r="J62" s="3">
        <v>0</v>
      </c>
      <c r="K62" s="3">
        <v>1</v>
      </c>
      <c r="L62" s="3">
        <v>0</v>
      </c>
      <c r="M62" s="3">
        <v>0</v>
      </c>
      <c r="N62" s="3">
        <v>0</v>
      </c>
      <c r="O62" s="3">
        <v>0</v>
      </c>
      <c r="P62" s="5">
        <f t="shared" si="86"/>
        <v>6</v>
      </c>
    </row>
    <row r="63" spans="1:16" x14ac:dyDescent="0.25">
      <c r="A63" s="4" t="s">
        <v>20</v>
      </c>
      <c r="B63" s="4">
        <f t="shared" ref="B63:O63" si="87">SUM(B60:B62)</f>
        <v>2</v>
      </c>
      <c r="C63" s="4">
        <f t="shared" si="87"/>
        <v>6</v>
      </c>
      <c r="D63" s="4">
        <f t="shared" si="87"/>
        <v>11</v>
      </c>
      <c r="E63" s="4">
        <f t="shared" si="87"/>
        <v>2</v>
      </c>
      <c r="F63" s="4">
        <f t="shared" si="87"/>
        <v>5</v>
      </c>
      <c r="G63" s="4">
        <f t="shared" si="87"/>
        <v>5</v>
      </c>
      <c r="H63" s="4">
        <f t="shared" si="87"/>
        <v>13</v>
      </c>
      <c r="I63" s="4">
        <f t="shared" si="87"/>
        <v>13</v>
      </c>
      <c r="J63" s="4">
        <f t="shared" si="87"/>
        <v>5</v>
      </c>
      <c r="K63" s="4">
        <f t="shared" si="87"/>
        <v>4</v>
      </c>
      <c r="L63" s="4">
        <f t="shared" si="87"/>
        <v>2</v>
      </c>
      <c r="M63" s="4">
        <f t="shared" si="87"/>
        <v>3</v>
      </c>
      <c r="N63" s="4">
        <f t="shared" si="87"/>
        <v>2</v>
      </c>
      <c r="O63" s="4">
        <f t="shared" si="87"/>
        <v>5</v>
      </c>
    </row>
    <row r="66" spans="1:16" x14ac:dyDescent="0.25">
      <c r="A66" s="8" t="s">
        <v>3</v>
      </c>
      <c r="B66" s="1">
        <v>41200</v>
      </c>
      <c r="C66" s="8" t="s">
        <v>4</v>
      </c>
      <c r="D66" s="7">
        <v>2</v>
      </c>
      <c r="E66" s="8" t="s">
        <v>21</v>
      </c>
      <c r="F66" t="s">
        <v>26</v>
      </c>
    </row>
    <row r="67" spans="1:16" x14ac:dyDescent="0.25">
      <c r="B67" s="10" t="s">
        <v>5</v>
      </c>
      <c r="C67" s="10" t="s">
        <v>6</v>
      </c>
      <c r="D67" s="10" t="s">
        <v>7</v>
      </c>
      <c r="E67" s="10" t="s">
        <v>8</v>
      </c>
      <c r="F67" s="10" t="s">
        <v>9</v>
      </c>
      <c r="G67" s="10" t="s">
        <v>10</v>
      </c>
      <c r="H67" s="10" t="s">
        <v>11</v>
      </c>
      <c r="I67" s="10" t="s">
        <v>12</v>
      </c>
      <c r="J67" s="10" t="s">
        <v>13</v>
      </c>
      <c r="K67" s="10" t="s">
        <v>14</v>
      </c>
      <c r="L67" s="10" t="s">
        <v>15</v>
      </c>
      <c r="M67" s="10" t="s">
        <v>16</v>
      </c>
      <c r="N67" s="10" t="s">
        <v>17</v>
      </c>
      <c r="O67" s="10" t="s">
        <v>18</v>
      </c>
      <c r="P67" s="4" t="s">
        <v>19</v>
      </c>
    </row>
    <row r="68" spans="1:16" x14ac:dyDescent="0.25">
      <c r="A68" s="9" t="s">
        <v>0</v>
      </c>
      <c r="B68" s="3">
        <v>0</v>
      </c>
      <c r="C68" s="3">
        <v>3</v>
      </c>
      <c r="D68" s="3">
        <v>3</v>
      </c>
      <c r="E68" s="3">
        <v>17</v>
      </c>
      <c r="F68" s="3">
        <v>7</v>
      </c>
      <c r="G68" s="3">
        <v>7</v>
      </c>
      <c r="H68" s="3">
        <v>9</v>
      </c>
      <c r="I68" s="3">
        <v>20</v>
      </c>
      <c r="J68" s="3">
        <v>2</v>
      </c>
      <c r="K68" s="3">
        <v>0</v>
      </c>
      <c r="L68" s="3">
        <v>5</v>
      </c>
      <c r="M68" s="3">
        <v>2</v>
      </c>
      <c r="N68" s="3">
        <v>2</v>
      </c>
      <c r="O68" s="3">
        <v>0</v>
      </c>
      <c r="P68" s="5">
        <f>SUM(B68:O68)</f>
        <v>77</v>
      </c>
    </row>
    <row r="69" spans="1:16" x14ac:dyDescent="0.25">
      <c r="A69" s="4" t="s">
        <v>1</v>
      </c>
      <c r="B69" s="2">
        <v>0</v>
      </c>
      <c r="C69" s="2">
        <v>0</v>
      </c>
      <c r="D69" s="2">
        <v>0</v>
      </c>
      <c r="E69" s="2">
        <v>1</v>
      </c>
      <c r="F69" s="2">
        <v>0</v>
      </c>
      <c r="G69" s="2">
        <v>0</v>
      </c>
      <c r="H69" s="2">
        <v>1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6">
        <f t="shared" ref="P69:P70" si="88">SUM(B69:O69)</f>
        <v>2</v>
      </c>
    </row>
    <row r="70" spans="1:16" x14ac:dyDescent="0.25">
      <c r="A70" s="9" t="s">
        <v>2</v>
      </c>
      <c r="B70" s="3">
        <v>0</v>
      </c>
      <c r="C70" s="3">
        <v>3</v>
      </c>
      <c r="D70" s="3">
        <v>0</v>
      </c>
      <c r="E70" s="3">
        <v>9</v>
      </c>
      <c r="F70" s="3">
        <v>3</v>
      </c>
      <c r="G70" s="3">
        <v>6</v>
      </c>
      <c r="H70" s="3">
        <v>0</v>
      </c>
      <c r="I70" s="3">
        <v>1</v>
      </c>
      <c r="J70" s="3">
        <v>0</v>
      </c>
      <c r="K70" s="3">
        <v>0</v>
      </c>
      <c r="L70" s="3">
        <v>0</v>
      </c>
      <c r="M70" s="3">
        <v>0</v>
      </c>
      <c r="N70" s="3">
        <v>3</v>
      </c>
      <c r="O70" s="3">
        <v>0</v>
      </c>
      <c r="P70" s="5">
        <f t="shared" si="88"/>
        <v>25</v>
      </c>
    </row>
    <row r="71" spans="1:16" x14ac:dyDescent="0.25">
      <c r="A71" s="4" t="s">
        <v>20</v>
      </c>
      <c r="B71" s="4">
        <f t="shared" ref="B71:O71" si="89">SUM(B68:B70)</f>
        <v>0</v>
      </c>
      <c r="C71" s="4">
        <f t="shared" si="89"/>
        <v>6</v>
      </c>
      <c r="D71" s="4">
        <f t="shared" si="89"/>
        <v>3</v>
      </c>
      <c r="E71" s="4">
        <f t="shared" si="89"/>
        <v>27</v>
      </c>
      <c r="F71" s="4">
        <f t="shared" si="89"/>
        <v>10</v>
      </c>
      <c r="G71" s="4">
        <f t="shared" si="89"/>
        <v>13</v>
      </c>
      <c r="H71" s="4">
        <f t="shared" si="89"/>
        <v>10</v>
      </c>
      <c r="I71" s="4">
        <f t="shared" si="89"/>
        <v>21</v>
      </c>
      <c r="J71" s="4">
        <f t="shared" si="89"/>
        <v>2</v>
      </c>
      <c r="K71" s="4">
        <f t="shared" si="89"/>
        <v>0</v>
      </c>
      <c r="L71" s="4">
        <f t="shared" si="89"/>
        <v>5</v>
      </c>
      <c r="M71" s="4">
        <f t="shared" si="89"/>
        <v>2</v>
      </c>
      <c r="N71" s="4">
        <f t="shared" si="89"/>
        <v>5</v>
      </c>
      <c r="O71" s="4">
        <f t="shared" si="89"/>
        <v>0</v>
      </c>
    </row>
    <row r="74" spans="1:16" x14ac:dyDescent="0.25">
      <c r="A74" s="8" t="s">
        <v>3</v>
      </c>
      <c r="B74" s="1">
        <v>41201</v>
      </c>
      <c r="C74" s="8" t="s">
        <v>4</v>
      </c>
      <c r="D74" s="7">
        <v>2</v>
      </c>
      <c r="E74" s="8" t="s">
        <v>21</v>
      </c>
      <c r="F74" t="s">
        <v>22</v>
      </c>
    </row>
    <row r="75" spans="1:16" x14ac:dyDescent="0.25">
      <c r="B75" s="10" t="s">
        <v>5</v>
      </c>
      <c r="C75" s="10" t="s">
        <v>6</v>
      </c>
      <c r="D75" s="10" t="s">
        <v>7</v>
      </c>
      <c r="E75" s="10" t="s">
        <v>8</v>
      </c>
      <c r="F75" s="10" t="s">
        <v>9</v>
      </c>
      <c r="G75" s="10" t="s">
        <v>10</v>
      </c>
      <c r="H75" s="10" t="s">
        <v>11</v>
      </c>
      <c r="I75" s="10" t="s">
        <v>12</v>
      </c>
      <c r="J75" s="10" t="s">
        <v>13</v>
      </c>
      <c r="K75" s="10" t="s">
        <v>14</v>
      </c>
      <c r="L75" s="10" t="s">
        <v>15</v>
      </c>
      <c r="M75" s="10" t="s">
        <v>16</v>
      </c>
      <c r="N75" s="10" t="s">
        <v>17</v>
      </c>
      <c r="O75" s="10" t="s">
        <v>18</v>
      </c>
      <c r="P75" s="4" t="s">
        <v>19</v>
      </c>
    </row>
    <row r="76" spans="1:16" x14ac:dyDescent="0.25">
      <c r="A76" s="9" t="s">
        <v>0</v>
      </c>
      <c r="B76" s="3">
        <v>0</v>
      </c>
      <c r="C76" s="3">
        <v>4</v>
      </c>
      <c r="D76" s="3">
        <v>4</v>
      </c>
      <c r="E76" s="3">
        <v>21</v>
      </c>
      <c r="F76" s="3">
        <v>15</v>
      </c>
      <c r="G76" s="3">
        <v>15</v>
      </c>
      <c r="H76" s="3">
        <v>11</v>
      </c>
      <c r="I76" s="3">
        <v>0</v>
      </c>
      <c r="J76" s="3">
        <v>4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5">
        <f>SUM(B76:O76)</f>
        <v>74</v>
      </c>
    </row>
    <row r="77" spans="1:16" x14ac:dyDescent="0.25">
      <c r="A77" s="4" t="s">
        <v>1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6">
        <f t="shared" ref="P77:P78" si="90">SUM(B77:O77)</f>
        <v>0</v>
      </c>
    </row>
    <row r="78" spans="1:16" x14ac:dyDescent="0.25">
      <c r="A78" s="9" t="s">
        <v>2</v>
      </c>
      <c r="B78" s="3">
        <v>0</v>
      </c>
      <c r="C78" s="3">
        <v>0</v>
      </c>
      <c r="D78" s="3">
        <v>0</v>
      </c>
      <c r="E78" s="3">
        <v>2</v>
      </c>
      <c r="F78" s="3">
        <v>2</v>
      </c>
      <c r="G78" s="3">
        <v>0</v>
      </c>
      <c r="H78" s="3">
        <v>5</v>
      </c>
      <c r="I78" s="3">
        <v>4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5">
        <f t="shared" si="90"/>
        <v>13</v>
      </c>
    </row>
    <row r="79" spans="1:16" x14ac:dyDescent="0.25">
      <c r="A79" s="4" t="s">
        <v>20</v>
      </c>
      <c r="B79" s="4">
        <f t="shared" ref="B79:O79" si="91">SUM(B76:B78)</f>
        <v>0</v>
      </c>
      <c r="C79" s="4">
        <f t="shared" si="91"/>
        <v>4</v>
      </c>
      <c r="D79" s="4">
        <f t="shared" si="91"/>
        <v>4</v>
      </c>
      <c r="E79" s="4">
        <f t="shared" si="91"/>
        <v>23</v>
      </c>
      <c r="F79" s="4">
        <f t="shared" si="91"/>
        <v>17</v>
      </c>
      <c r="G79" s="4">
        <f t="shared" si="91"/>
        <v>15</v>
      </c>
      <c r="H79" s="4">
        <f t="shared" si="91"/>
        <v>16</v>
      </c>
      <c r="I79" s="4">
        <f t="shared" si="91"/>
        <v>4</v>
      </c>
      <c r="J79" s="4">
        <f t="shared" si="91"/>
        <v>4</v>
      </c>
      <c r="K79" s="4">
        <f t="shared" si="91"/>
        <v>0</v>
      </c>
      <c r="L79" s="4">
        <f t="shared" si="91"/>
        <v>0</v>
      </c>
      <c r="M79" s="4">
        <f t="shared" si="91"/>
        <v>0</v>
      </c>
      <c r="N79" s="4">
        <f t="shared" si="91"/>
        <v>0</v>
      </c>
      <c r="O79" s="4">
        <f t="shared" si="91"/>
        <v>0</v>
      </c>
    </row>
    <row r="83" spans="1:1" x14ac:dyDescent="0.25">
      <c r="A83" t="s">
        <v>67</v>
      </c>
    </row>
  </sheetData>
  <conditionalFormatting sqref="B4:O7">
    <cfRule type="top10" dxfId="9" priority="10" percent="1" rank="10"/>
  </conditionalFormatting>
  <conditionalFormatting sqref="B12:O15">
    <cfRule type="top10" dxfId="8" priority="9" percent="1" rank="10"/>
  </conditionalFormatting>
  <conditionalFormatting sqref="B20:O23">
    <cfRule type="top10" dxfId="7" priority="8" percent="1" rank="10"/>
  </conditionalFormatting>
  <conditionalFormatting sqref="B28:O31">
    <cfRule type="top10" dxfId="6" priority="7" percent="1" rank="10"/>
  </conditionalFormatting>
  <conditionalFormatting sqref="B36:O39">
    <cfRule type="top10" dxfId="5" priority="6" percent="1" rank="10"/>
  </conditionalFormatting>
  <conditionalFormatting sqref="B44:O47">
    <cfRule type="top10" dxfId="4" priority="5" percent="1" rank="10"/>
  </conditionalFormatting>
  <conditionalFormatting sqref="B52:O55">
    <cfRule type="top10" dxfId="3" priority="4" percent="1" rank="10"/>
  </conditionalFormatting>
  <conditionalFormatting sqref="B60:O63">
    <cfRule type="top10" dxfId="2" priority="3" percent="1" rank="10"/>
  </conditionalFormatting>
  <conditionalFormatting sqref="B68:O71">
    <cfRule type="top10" dxfId="1" priority="2" percent="1" rank="10"/>
  </conditionalFormatting>
  <conditionalFormatting sqref="B76:O79">
    <cfRule type="top10" dxfId="0" priority="1" percent="1" rank="10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9" sqref="E9"/>
    </sheetView>
  </sheetViews>
  <sheetFormatPr defaultRowHeight="15" x14ac:dyDescent="0.25"/>
  <cols>
    <col min="1" max="1" width="18.42578125" customWidth="1"/>
    <col min="2" max="4" width="15.7109375" customWidth="1"/>
    <col min="5" max="5" width="36" customWidth="1"/>
    <col min="6" max="6" width="10.7109375" bestFit="1" customWidth="1"/>
    <col min="7" max="7" width="9.28515625" bestFit="1" customWidth="1"/>
  </cols>
  <sheetData>
    <row r="1" spans="1:7" x14ac:dyDescent="0.25">
      <c r="A1" s="47"/>
      <c r="B1" s="48" t="s">
        <v>68</v>
      </c>
      <c r="C1" s="49"/>
      <c r="D1" s="49"/>
      <c r="E1" s="49"/>
      <c r="F1" s="49"/>
      <c r="G1" s="50"/>
    </row>
    <row r="2" spans="1:7" ht="30" customHeight="1" x14ac:dyDescent="0.25">
      <c r="A2" s="47"/>
      <c r="B2" s="33" t="s">
        <v>69</v>
      </c>
      <c r="C2" s="33" t="s">
        <v>70</v>
      </c>
      <c r="D2" s="33" t="s">
        <v>71</v>
      </c>
      <c r="E2" s="35" t="s">
        <v>72</v>
      </c>
      <c r="F2" s="33" t="s">
        <v>38</v>
      </c>
      <c r="G2" s="33" t="s">
        <v>40</v>
      </c>
    </row>
    <row r="3" spans="1:7" ht="30.75" customHeight="1" x14ac:dyDescent="0.25">
      <c r="A3" s="33" t="s">
        <v>73</v>
      </c>
      <c r="B3" s="34">
        <v>2</v>
      </c>
      <c r="C3" s="34">
        <v>3</v>
      </c>
      <c r="D3" s="34">
        <v>0</v>
      </c>
      <c r="E3" s="34" t="s">
        <v>84</v>
      </c>
      <c r="F3" s="34">
        <v>1</v>
      </c>
      <c r="G3" s="34">
        <v>0</v>
      </c>
    </row>
    <row r="4" spans="1:7" ht="30.75" customHeight="1" x14ac:dyDescent="0.25">
      <c r="A4" s="33" t="s">
        <v>74</v>
      </c>
      <c r="B4" s="34">
        <v>5</v>
      </c>
      <c r="C4" s="34">
        <v>9</v>
      </c>
      <c r="D4" s="34">
        <v>3</v>
      </c>
      <c r="E4" s="34" t="s">
        <v>85</v>
      </c>
      <c r="F4" s="34">
        <v>0</v>
      </c>
      <c r="G4" s="34">
        <v>3</v>
      </c>
    </row>
    <row r="5" spans="1:7" ht="30.75" customHeight="1" x14ac:dyDescent="0.25">
      <c r="A5" s="33" t="s">
        <v>75</v>
      </c>
      <c r="B5" s="34">
        <v>5</v>
      </c>
      <c r="C5" s="34">
        <v>18</v>
      </c>
      <c r="D5" s="34">
        <v>4</v>
      </c>
      <c r="E5" s="34" t="s">
        <v>86</v>
      </c>
      <c r="F5" s="34">
        <v>0</v>
      </c>
      <c r="G5" s="34">
        <v>4</v>
      </c>
    </row>
    <row r="6" spans="1:7" ht="30.75" customHeight="1" x14ac:dyDescent="0.25">
      <c r="A6" s="33" t="s">
        <v>76</v>
      </c>
      <c r="B6" s="34">
        <v>16</v>
      </c>
      <c r="C6" s="34">
        <v>15</v>
      </c>
      <c r="D6" s="34">
        <v>11</v>
      </c>
      <c r="E6" s="34" t="s">
        <v>87</v>
      </c>
      <c r="F6" s="34">
        <v>1</v>
      </c>
      <c r="G6" s="34">
        <v>3</v>
      </c>
    </row>
    <row r="7" spans="1:7" ht="30.75" customHeight="1" x14ac:dyDescent="0.25">
      <c r="A7" s="33" t="s">
        <v>77</v>
      </c>
      <c r="B7" s="34">
        <v>6</v>
      </c>
      <c r="C7" s="34">
        <v>5</v>
      </c>
      <c r="D7" s="34">
        <v>0</v>
      </c>
      <c r="E7" s="34" t="s">
        <v>88</v>
      </c>
      <c r="F7" s="34">
        <v>0</v>
      </c>
      <c r="G7" s="34">
        <v>1</v>
      </c>
    </row>
    <row r="8" spans="1:7" ht="30.75" customHeight="1" x14ac:dyDescent="0.25">
      <c r="A8" s="33" t="s">
        <v>78</v>
      </c>
      <c r="B8" s="34">
        <v>5</v>
      </c>
      <c r="C8" s="34">
        <v>5</v>
      </c>
      <c r="D8" s="34">
        <v>1</v>
      </c>
      <c r="E8" s="34"/>
      <c r="F8" s="34">
        <v>0</v>
      </c>
      <c r="G8" s="34">
        <v>2</v>
      </c>
    </row>
    <row r="9" spans="1:7" ht="30.75" customHeight="1" x14ac:dyDescent="0.25">
      <c r="A9" s="33" t="s">
        <v>79</v>
      </c>
      <c r="B9" s="34">
        <v>0</v>
      </c>
      <c r="C9" s="34">
        <v>3</v>
      </c>
      <c r="D9" s="34">
        <v>1</v>
      </c>
      <c r="E9" s="34"/>
      <c r="F9" s="34">
        <v>0</v>
      </c>
      <c r="G9" s="34">
        <v>0</v>
      </c>
    </row>
    <row r="10" spans="1:7" x14ac:dyDescent="0.25">
      <c r="A10" s="33" t="s">
        <v>37</v>
      </c>
      <c r="B10" s="34">
        <f>SUM(B3:B9)</f>
        <v>39</v>
      </c>
      <c r="C10" s="34">
        <f t="shared" ref="C10:G10" si="0">SUM(C3:C9)</f>
        <v>58</v>
      </c>
      <c r="D10" s="34">
        <f t="shared" si="0"/>
        <v>20</v>
      </c>
      <c r="E10" s="34">
        <f>COUNTA(E3:E9)</f>
        <v>5</v>
      </c>
      <c r="F10" s="34">
        <f t="shared" si="0"/>
        <v>2</v>
      </c>
      <c r="G10" s="34">
        <f t="shared" si="0"/>
        <v>13</v>
      </c>
    </row>
  </sheetData>
  <mergeCells count="2">
    <mergeCell ref="A1:A2"/>
    <mergeCell ref="B1:G1"/>
  </mergeCells>
  <pageMargins left="0.7" right="0.7" top="0.75" bottom="0.75" header="0.3" footer="0.3"/>
  <pageSetup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7" sqref="E7"/>
    </sheetView>
  </sheetViews>
  <sheetFormatPr defaultRowHeight="15" x14ac:dyDescent="0.25"/>
  <cols>
    <col min="1" max="1" width="18.42578125" customWidth="1"/>
    <col min="2" max="4" width="15.7109375" customWidth="1"/>
    <col min="5" max="5" width="36" customWidth="1"/>
    <col min="6" max="6" width="10.7109375" bestFit="1" customWidth="1"/>
    <col min="7" max="7" width="9.28515625" bestFit="1" customWidth="1"/>
  </cols>
  <sheetData>
    <row r="1" spans="1:7" x14ac:dyDescent="0.25">
      <c r="A1" s="47"/>
      <c r="B1" s="48" t="s">
        <v>68</v>
      </c>
      <c r="C1" s="49"/>
      <c r="D1" s="49"/>
      <c r="E1" s="49"/>
      <c r="F1" s="49"/>
      <c r="G1" s="50"/>
    </row>
    <row r="2" spans="1:7" ht="30" customHeight="1" x14ac:dyDescent="0.25">
      <c r="A2" s="47"/>
      <c r="B2" s="33" t="s">
        <v>69</v>
      </c>
      <c r="C2" s="33" t="s">
        <v>70</v>
      </c>
      <c r="D2" s="33" t="s">
        <v>71</v>
      </c>
      <c r="E2" s="35" t="s">
        <v>72</v>
      </c>
      <c r="F2" s="33" t="s">
        <v>38</v>
      </c>
      <c r="G2" s="33" t="s">
        <v>40</v>
      </c>
    </row>
    <row r="3" spans="1:7" ht="30.75" customHeight="1" x14ac:dyDescent="0.25">
      <c r="A3" s="33" t="s">
        <v>73</v>
      </c>
      <c r="B3" s="34">
        <v>2</v>
      </c>
      <c r="C3" s="34">
        <v>3</v>
      </c>
      <c r="D3" s="34">
        <v>0</v>
      </c>
      <c r="E3" s="34" t="s">
        <v>89</v>
      </c>
      <c r="F3" s="34">
        <v>0</v>
      </c>
      <c r="G3" s="34">
        <v>0</v>
      </c>
    </row>
    <row r="4" spans="1:7" ht="30.75" customHeight="1" x14ac:dyDescent="0.25">
      <c r="A4" s="33" t="s">
        <v>74</v>
      </c>
      <c r="B4" s="34">
        <v>4</v>
      </c>
      <c r="C4" s="34">
        <v>12</v>
      </c>
      <c r="D4" s="34">
        <v>0</v>
      </c>
      <c r="E4" s="34"/>
      <c r="F4" s="34">
        <v>0</v>
      </c>
      <c r="G4" s="34">
        <v>1</v>
      </c>
    </row>
    <row r="5" spans="1:7" ht="30.75" customHeight="1" x14ac:dyDescent="0.25">
      <c r="A5" s="33" t="s">
        <v>75</v>
      </c>
      <c r="B5" s="34">
        <v>7</v>
      </c>
      <c r="C5" s="34">
        <v>10</v>
      </c>
      <c r="D5" s="34">
        <v>2</v>
      </c>
      <c r="E5" s="34" t="s">
        <v>90</v>
      </c>
      <c r="F5" s="34">
        <v>2</v>
      </c>
      <c r="G5" s="34">
        <v>3</v>
      </c>
    </row>
    <row r="6" spans="1:7" ht="30.75" customHeight="1" x14ac:dyDescent="0.25">
      <c r="A6" s="33" t="s">
        <v>76</v>
      </c>
      <c r="B6" s="34">
        <v>7</v>
      </c>
      <c r="C6" s="34">
        <v>10</v>
      </c>
      <c r="D6" s="34">
        <v>0</v>
      </c>
      <c r="E6" s="34"/>
      <c r="F6" s="34">
        <v>1</v>
      </c>
      <c r="G6" s="34">
        <v>0</v>
      </c>
    </row>
    <row r="7" spans="1:7" ht="30.75" customHeight="1" x14ac:dyDescent="0.25">
      <c r="A7" s="33" t="s">
        <v>77</v>
      </c>
      <c r="B7" s="34">
        <v>14</v>
      </c>
      <c r="C7" s="34">
        <v>9</v>
      </c>
      <c r="D7" s="34">
        <v>5</v>
      </c>
      <c r="E7" s="34" t="s">
        <v>91</v>
      </c>
      <c r="F7" s="34">
        <v>2</v>
      </c>
      <c r="G7" s="34">
        <v>0</v>
      </c>
    </row>
    <row r="8" spans="1:7" ht="30.75" customHeight="1" x14ac:dyDescent="0.25">
      <c r="A8" s="33" t="s">
        <v>78</v>
      </c>
      <c r="B8" s="34">
        <v>2</v>
      </c>
      <c r="C8" s="34">
        <v>1</v>
      </c>
      <c r="D8" s="34">
        <v>0</v>
      </c>
      <c r="E8" s="34"/>
      <c r="F8" s="34">
        <v>0</v>
      </c>
      <c r="G8" s="34">
        <v>2</v>
      </c>
    </row>
    <row r="9" spans="1:7" ht="30.75" customHeight="1" x14ac:dyDescent="0.25">
      <c r="A9" s="33" t="s">
        <v>79</v>
      </c>
      <c r="B9" s="34">
        <v>1</v>
      </c>
      <c r="C9" s="34">
        <v>0</v>
      </c>
      <c r="D9" s="34">
        <v>0</v>
      </c>
      <c r="E9" s="34"/>
      <c r="F9" s="34">
        <v>0</v>
      </c>
      <c r="G9" s="34">
        <v>0</v>
      </c>
    </row>
    <row r="10" spans="1:7" x14ac:dyDescent="0.25">
      <c r="A10" s="33" t="s">
        <v>37</v>
      </c>
      <c r="B10" s="34">
        <f>SUM(B3:B9)</f>
        <v>37</v>
      </c>
      <c r="C10" s="34">
        <f t="shared" ref="C10:G10" si="0">SUM(C3:C9)</f>
        <v>45</v>
      </c>
      <c r="D10" s="34">
        <f t="shared" si="0"/>
        <v>7</v>
      </c>
      <c r="E10" s="34">
        <f>COUNTA(E3:E9)</f>
        <v>3</v>
      </c>
      <c r="F10" s="34">
        <f t="shared" si="0"/>
        <v>5</v>
      </c>
      <c r="G10" s="34">
        <f t="shared" si="0"/>
        <v>6</v>
      </c>
    </row>
  </sheetData>
  <mergeCells count="2">
    <mergeCell ref="A1:A2"/>
    <mergeCell ref="B1:G1"/>
  </mergeCells>
  <pageMargins left="0.7" right="0.7" top="0.75" bottom="0.75" header="0.3" footer="0.3"/>
  <pageSetup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B10" sqref="B10"/>
    </sheetView>
  </sheetViews>
  <sheetFormatPr defaultRowHeight="15" x14ac:dyDescent="0.25"/>
  <cols>
    <col min="1" max="1" width="17.5703125" customWidth="1"/>
    <col min="2" max="2" width="12.7109375" customWidth="1"/>
    <col min="3" max="3" width="13.42578125" customWidth="1"/>
    <col min="4" max="4" width="13.5703125" customWidth="1"/>
    <col min="5" max="5" width="10.5703125" customWidth="1"/>
    <col min="6" max="6" width="10.7109375" bestFit="1" customWidth="1"/>
    <col min="7" max="7" width="9.28515625" bestFit="1" customWidth="1"/>
    <col min="8" max="8" width="34.42578125" customWidth="1"/>
  </cols>
  <sheetData>
    <row r="1" spans="1:8" ht="15" customHeight="1" x14ac:dyDescent="0.25">
      <c r="A1" s="36"/>
      <c r="B1" s="48" t="s">
        <v>68</v>
      </c>
      <c r="C1" s="49"/>
      <c r="D1" s="49"/>
      <c r="E1" s="49"/>
      <c r="F1" s="49"/>
      <c r="G1" s="49"/>
      <c r="H1" s="49"/>
    </row>
    <row r="2" spans="1:8" ht="30" customHeight="1" x14ac:dyDescent="0.25">
      <c r="A2" s="37"/>
      <c r="B2" s="33" t="s">
        <v>69</v>
      </c>
      <c r="C2" s="33" t="s">
        <v>70</v>
      </c>
      <c r="D2" s="33" t="s">
        <v>71</v>
      </c>
      <c r="E2" s="35" t="s">
        <v>80</v>
      </c>
      <c r="F2" s="33" t="s">
        <v>38</v>
      </c>
      <c r="G2" s="33" t="s">
        <v>40</v>
      </c>
      <c r="H2" s="35" t="s">
        <v>72</v>
      </c>
    </row>
    <row r="3" spans="1:8" ht="30.75" customHeight="1" x14ac:dyDescent="0.25">
      <c r="A3" s="33" t="s">
        <v>73</v>
      </c>
      <c r="B3" s="41">
        <f>AVERAGE('Reference Questions Week 1'!B3,'Reference Questions Week 2'!B3)</f>
        <v>2</v>
      </c>
      <c r="C3" s="41">
        <f>AVERAGE('Reference Questions Week 1'!C3,'Reference Questions Week 2'!C3)</f>
        <v>3</v>
      </c>
      <c r="D3" s="41">
        <f>AVERAGE('Reference Questions Week 1'!D3,'Reference Questions Week 2'!D3)</f>
        <v>0</v>
      </c>
      <c r="E3" s="41">
        <f>SUM(B3:D3)</f>
        <v>5</v>
      </c>
      <c r="F3" s="41">
        <f>AVERAGE('Reference Questions Week 1'!F3,'Reference Questions Week 2'!F3)</f>
        <v>0.5</v>
      </c>
      <c r="G3" s="41">
        <f>AVERAGE('Reference Questions Week 1'!G3,'Reference Questions Week 2'!G3)</f>
        <v>0</v>
      </c>
      <c r="H3" s="34">
        <f>COUNTA('Reference Questions Week 1'!E3,'Reference Questions Week 2'!E3)</f>
        <v>2</v>
      </c>
    </row>
    <row r="4" spans="1:8" ht="30.75" customHeight="1" x14ac:dyDescent="0.25">
      <c r="A4" s="33" t="s">
        <v>74</v>
      </c>
      <c r="B4" s="41">
        <f>AVERAGE('Reference Questions Week 1'!B4,'Reference Questions Week 2'!B4)</f>
        <v>4.5</v>
      </c>
      <c r="C4" s="41">
        <f>AVERAGE('Reference Questions Week 1'!C4,'Reference Questions Week 2'!C4)</f>
        <v>10.5</v>
      </c>
      <c r="D4" s="41">
        <f>AVERAGE('Reference Questions Week 1'!D4,'Reference Questions Week 2'!D4)</f>
        <v>1.5</v>
      </c>
      <c r="E4" s="41">
        <f t="shared" ref="E4:E9" si="0">SUM(B4:D4)</f>
        <v>16.5</v>
      </c>
      <c r="F4" s="41">
        <f>AVERAGE('Reference Questions Week 1'!F4,'Reference Questions Week 2'!F4)</f>
        <v>0</v>
      </c>
      <c r="G4" s="41">
        <f>AVERAGE('Reference Questions Week 1'!G4,'Reference Questions Week 2'!G4)</f>
        <v>2</v>
      </c>
      <c r="H4" s="34">
        <f>COUNTA('Reference Questions Week 1'!E4,'Reference Questions Week 2'!E4)</f>
        <v>1</v>
      </c>
    </row>
    <row r="5" spans="1:8" ht="30.75" customHeight="1" x14ac:dyDescent="0.25">
      <c r="A5" s="33" t="s">
        <v>75</v>
      </c>
      <c r="B5" s="41">
        <f>AVERAGE('Reference Questions Week 1'!B5,'Reference Questions Week 2'!B5)</f>
        <v>6</v>
      </c>
      <c r="C5" s="41">
        <f>AVERAGE('Reference Questions Week 1'!C5,'Reference Questions Week 2'!C5)</f>
        <v>14</v>
      </c>
      <c r="D5" s="41">
        <f>AVERAGE('Reference Questions Week 1'!D5,'Reference Questions Week 2'!D5)</f>
        <v>3</v>
      </c>
      <c r="E5" s="41">
        <f t="shared" si="0"/>
        <v>23</v>
      </c>
      <c r="F5" s="41">
        <f>AVERAGE('Reference Questions Week 1'!F5,'Reference Questions Week 2'!F5)</f>
        <v>1</v>
      </c>
      <c r="G5" s="41">
        <f>AVERAGE('Reference Questions Week 1'!G5,'Reference Questions Week 2'!G5)</f>
        <v>3.5</v>
      </c>
      <c r="H5" s="34">
        <f>COUNTA('Reference Questions Week 1'!E5,'Reference Questions Week 2'!E5)</f>
        <v>2</v>
      </c>
    </row>
    <row r="6" spans="1:8" ht="30.75" customHeight="1" x14ac:dyDescent="0.25">
      <c r="A6" s="33" t="s">
        <v>76</v>
      </c>
      <c r="B6" s="41">
        <f>AVERAGE('Reference Questions Week 1'!B6,'Reference Questions Week 2'!B6)</f>
        <v>11.5</v>
      </c>
      <c r="C6" s="41">
        <f>AVERAGE('Reference Questions Week 1'!C6,'Reference Questions Week 2'!C6)</f>
        <v>12.5</v>
      </c>
      <c r="D6" s="41">
        <f>AVERAGE('Reference Questions Week 1'!D6,'Reference Questions Week 2'!D6)</f>
        <v>5.5</v>
      </c>
      <c r="E6" s="41">
        <f t="shared" si="0"/>
        <v>29.5</v>
      </c>
      <c r="F6" s="41">
        <f>AVERAGE('Reference Questions Week 1'!F6,'Reference Questions Week 2'!F6)</f>
        <v>1</v>
      </c>
      <c r="G6" s="41">
        <f>AVERAGE('Reference Questions Week 1'!G6,'Reference Questions Week 2'!G6)</f>
        <v>1.5</v>
      </c>
      <c r="H6" s="34">
        <f>COUNTA('Reference Questions Week 1'!E6,'Reference Questions Week 2'!E6)</f>
        <v>1</v>
      </c>
    </row>
    <row r="7" spans="1:8" ht="30.75" customHeight="1" x14ac:dyDescent="0.25">
      <c r="A7" s="33" t="s">
        <v>77</v>
      </c>
      <c r="B7" s="41">
        <f>AVERAGE('Reference Questions Week 1'!B7,'Reference Questions Week 2'!B7)</f>
        <v>10</v>
      </c>
      <c r="C7" s="41">
        <f>AVERAGE('Reference Questions Week 1'!C7,'Reference Questions Week 2'!C7)</f>
        <v>7</v>
      </c>
      <c r="D7" s="41">
        <f>AVERAGE('Reference Questions Week 1'!D7,'Reference Questions Week 2'!D7)</f>
        <v>2.5</v>
      </c>
      <c r="E7" s="41">
        <f t="shared" si="0"/>
        <v>19.5</v>
      </c>
      <c r="F7" s="41">
        <f>AVERAGE('Reference Questions Week 1'!F7,'Reference Questions Week 2'!F7)</f>
        <v>1</v>
      </c>
      <c r="G7" s="41">
        <f>AVERAGE('Reference Questions Week 1'!G7,'Reference Questions Week 2'!G7)</f>
        <v>0.5</v>
      </c>
      <c r="H7" s="34">
        <f>COUNTA('Reference Questions Week 1'!E7,'Reference Questions Week 2'!E7)</f>
        <v>2</v>
      </c>
    </row>
    <row r="8" spans="1:8" ht="30.75" customHeight="1" x14ac:dyDescent="0.25">
      <c r="A8" s="33" t="s">
        <v>78</v>
      </c>
      <c r="B8" s="41">
        <f>AVERAGE('Reference Questions Week 1'!B8,'Reference Questions Week 2'!B8)</f>
        <v>3.5</v>
      </c>
      <c r="C8" s="41">
        <f>AVERAGE('Reference Questions Week 1'!C8,'Reference Questions Week 2'!C8)</f>
        <v>3</v>
      </c>
      <c r="D8" s="41">
        <f>AVERAGE('Reference Questions Week 1'!D8,'Reference Questions Week 2'!D8)</f>
        <v>0.5</v>
      </c>
      <c r="E8" s="41">
        <f t="shared" si="0"/>
        <v>7</v>
      </c>
      <c r="F8" s="41">
        <f>AVERAGE('Reference Questions Week 1'!F8,'Reference Questions Week 2'!F8)</f>
        <v>0</v>
      </c>
      <c r="G8" s="41">
        <f>AVERAGE('Reference Questions Week 1'!G8,'Reference Questions Week 2'!G8)</f>
        <v>2</v>
      </c>
      <c r="H8" s="34">
        <f>COUNTA('Reference Questions Week 1'!E8,'Reference Questions Week 2'!E8)</f>
        <v>0</v>
      </c>
    </row>
    <row r="9" spans="1:8" ht="30.75" customHeight="1" x14ac:dyDescent="0.25">
      <c r="A9" s="33" t="s">
        <v>79</v>
      </c>
      <c r="B9" s="41">
        <f>AVERAGE('Reference Questions Week 1'!B9,'Reference Questions Week 2'!B9)</f>
        <v>0.5</v>
      </c>
      <c r="C9" s="41">
        <f>AVERAGE('Reference Questions Week 1'!C9,'Reference Questions Week 2'!C9)</f>
        <v>1.5</v>
      </c>
      <c r="D9" s="41">
        <f>AVERAGE('Reference Questions Week 1'!D9,'Reference Questions Week 2'!D9)</f>
        <v>0.5</v>
      </c>
      <c r="E9" s="41">
        <f t="shared" si="0"/>
        <v>2.5</v>
      </c>
      <c r="F9" s="41">
        <f>AVERAGE('Reference Questions Week 1'!F9,'Reference Questions Week 2'!F9)</f>
        <v>0</v>
      </c>
      <c r="G9" s="41">
        <f>AVERAGE('Reference Questions Week 1'!G9,'Reference Questions Week 2'!G9)</f>
        <v>0</v>
      </c>
      <c r="H9" s="34">
        <f>COUNTA('Reference Questions Week 1'!E9,'Reference Questions Week 2'!E9)</f>
        <v>0</v>
      </c>
    </row>
    <row r="10" spans="1:8" x14ac:dyDescent="0.25">
      <c r="A10" s="33" t="s">
        <v>37</v>
      </c>
      <c r="B10" s="41">
        <f>SUM(B3:B9)</f>
        <v>38</v>
      </c>
      <c r="C10" s="41">
        <f t="shared" ref="C10:G10" si="1">SUM(C3:C9)</f>
        <v>51.5</v>
      </c>
      <c r="D10" s="41">
        <f t="shared" si="1"/>
        <v>13.5</v>
      </c>
      <c r="E10" s="41">
        <f>SUM(E3:E9)</f>
        <v>103</v>
      </c>
      <c r="F10" s="41">
        <f t="shared" si="1"/>
        <v>3.5</v>
      </c>
      <c r="G10" s="41">
        <f t="shared" si="1"/>
        <v>9.5</v>
      </c>
      <c r="H10" s="34">
        <f>SUM(H3:H9)</f>
        <v>8</v>
      </c>
    </row>
  </sheetData>
  <mergeCells count="1">
    <mergeCell ref="B1:H1"/>
  </mergeCells>
  <pageMargins left="0.7" right="0.7" top="0.75" bottom="0.75" header="0.3" footer="0.3"/>
  <pageSetup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B10" sqref="B10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51" t="s">
        <v>81</v>
      </c>
      <c r="B1" s="51"/>
      <c r="C1" s="51"/>
    </row>
    <row r="2" spans="1:3" x14ac:dyDescent="0.25">
      <c r="A2" s="38"/>
      <c r="B2" s="38"/>
      <c r="C2" s="38"/>
    </row>
    <row r="3" spans="1:3" x14ac:dyDescent="0.25">
      <c r="B3" t="s">
        <v>82</v>
      </c>
      <c r="C3" t="s">
        <v>83</v>
      </c>
    </row>
    <row r="4" spans="1:3" x14ac:dyDescent="0.25">
      <c r="A4" s="1">
        <v>41190</v>
      </c>
      <c r="B4">
        <v>1</v>
      </c>
      <c r="C4">
        <v>15</v>
      </c>
    </row>
    <row r="5" spans="1:3" x14ac:dyDescent="0.25">
      <c r="A5" s="1">
        <v>41191</v>
      </c>
      <c r="B5">
        <v>1</v>
      </c>
      <c r="C5">
        <v>27</v>
      </c>
    </row>
    <row r="6" spans="1:3" x14ac:dyDescent="0.25">
      <c r="A6" s="1">
        <v>41192</v>
      </c>
      <c r="B6">
        <v>3</v>
      </c>
      <c r="C6">
        <v>50</v>
      </c>
    </row>
    <row r="7" spans="1:3" x14ac:dyDescent="0.25">
      <c r="A7" s="1">
        <v>41193</v>
      </c>
      <c r="B7">
        <v>0</v>
      </c>
      <c r="C7">
        <v>0</v>
      </c>
    </row>
    <row r="8" spans="1:3" x14ac:dyDescent="0.25">
      <c r="A8" s="1">
        <v>41194</v>
      </c>
      <c r="B8">
        <v>0</v>
      </c>
      <c r="C8">
        <v>0</v>
      </c>
    </row>
    <row r="9" spans="1:3" x14ac:dyDescent="0.25">
      <c r="A9" s="1">
        <v>41197</v>
      </c>
      <c r="B9">
        <v>1</v>
      </c>
      <c r="C9">
        <v>25</v>
      </c>
    </row>
    <row r="10" spans="1:3" x14ac:dyDescent="0.25">
      <c r="A10" s="1">
        <v>41198</v>
      </c>
      <c r="B10">
        <v>3</v>
      </c>
      <c r="C10">
        <v>76</v>
      </c>
    </row>
    <row r="11" spans="1:3" x14ac:dyDescent="0.25">
      <c r="A11" s="1">
        <v>41199</v>
      </c>
      <c r="B11">
        <v>0</v>
      </c>
      <c r="C11">
        <v>0</v>
      </c>
    </row>
    <row r="12" spans="1:3" x14ac:dyDescent="0.25">
      <c r="A12" s="1">
        <v>41200</v>
      </c>
      <c r="B12">
        <v>0</v>
      </c>
      <c r="C12">
        <v>0</v>
      </c>
    </row>
    <row r="13" spans="1:3" x14ac:dyDescent="0.25">
      <c r="A13" s="1">
        <v>41201</v>
      </c>
      <c r="B13">
        <v>0</v>
      </c>
      <c r="C13">
        <v>0</v>
      </c>
    </row>
    <row r="14" spans="1:3" x14ac:dyDescent="0.25">
      <c r="A14" s="39" t="s">
        <v>37</v>
      </c>
      <c r="B14" s="40">
        <f>SUM(B4:B13)</f>
        <v>9</v>
      </c>
      <c r="C14" s="40">
        <f>SUM(C4:C13)</f>
        <v>193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4"/>
  <sheetViews>
    <sheetView workbookViewId="0">
      <selection activeCell="B7" sqref="B7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1" spans="1:16" x14ac:dyDescent="0.25">
      <c r="A1" s="8" t="s">
        <v>4</v>
      </c>
      <c r="B1" s="12">
        <v>1</v>
      </c>
      <c r="C1" s="8"/>
      <c r="D1" s="7"/>
      <c r="E1" s="8"/>
    </row>
    <row r="2" spans="1:16" x14ac:dyDescent="0.25"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4" t="s">
        <v>19</v>
      </c>
    </row>
    <row r="3" spans="1:16" x14ac:dyDescent="0.25">
      <c r="A3" s="9" t="s">
        <v>0</v>
      </c>
      <c r="B3" s="3">
        <f>AVERAGE(Raw!B4,Raw!B12,Raw!B20,Raw!B28,Raw!B36)</f>
        <v>6.8</v>
      </c>
      <c r="C3" s="3">
        <f>AVERAGE(Raw!C4,Raw!C12,Raw!C20,Raw!C28,Raw!C36)</f>
        <v>7.8</v>
      </c>
      <c r="D3" s="3">
        <f>AVERAGE(Raw!D4,Raw!D12,Raw!D20,Raw!D28,Raw!D36)</f>
        <v>16.8</v>
      </c>
      <c r="E3" s="3">
        <f>AVERAGE(Raw!E4,Raw!E12,Raw!E20,Raw!E28,Raw!E36)</f>
        <v>18.600000000000001</v>
      </c>
      <c r="F3" s="3">
        <f>AVERAGE(Raw!F4,Raw!F12,Raw!F20,Raw!F28,Raw!F36)</f>
        <v>7.6</v>
      </c>
      <c r="G3" s="3">
        <f>AVERAGE(Raw!G4,Raw!G12,Raw!G20,Raw!G28,Raw!G36)</f>
        <v>13.4</v>
      </c>
      <c r="H3" s="3">
        <f>AVERAGE(Raw!H4,Raw!H12,Raw!H20,Raw!H28,Raw!H36)</f>
        <v>13</v>
      </c>
      <c r="I3" s="3">
        <f>AVERAGE(Raw!I4,Raw!I12,Raw!I20,Raw!I28,Raw!I36)</f>
        <v>14.6</v>
      </c>
      <c r="J3" s="3">
        <f>AVERAGE(Raw!J4,Raw!J12,Raw!J20,Raw!J28,Raw!J36)</f>
        <v>8.8000000000000007</v>
      </c>
      <c r="K3" s="3">
        <f>AVERAGE(Raw!K4,Raw!K12,Raw!K20,Raw!K28,Raw!K36)</f>
        <v>10.6</v>
      </c>
      <c r="L3" s="3">
        <f>AVERAGE(Raw!L4,Raw!L12,Raw!L20,Raw!L28,Raw!L36)</f>
        <v>4.5999999999999996</v>
      </c>
      <c r="M3" s="3">
        <f>AVERAGE(Raw!M4,Raw!M12,Raw!M20,Raw!M28,Raw!M36)</f>
        <v>8</v>
      </c>
      <c r="N3" s="3">
        <f>AVERAGE(Raw!N4,Raw!N12,Raw!N20,Raw!N28,Raw!N36)</f>
        <v>4</v>
      </c>
      <c r="O3" s="3">
        <f>AVERAGE(Raw!O4,Raw!O12,Raw!O20,Raw!O28,Raw!O36)</f>
        <v>2.8</v>
      </c>
      <c r="P3" s="5">
        <f>SUM(B3:O3)</f>
        <v>137.39999999999998</v>
      </c>
    </row>
    <row r="4" spans="1:16" x14ac:dyDescent="0.25">
      <c r="A4" s="13" t="s">
        <v>1</v>
      </c>
      <c r="B4" s="19">
        <f>AVERAGE(Raw!B5,Raw!B13,Raw!B21,Raw!B29,Raw!B37)</f>
        <v>0</v>
      </c>
      <c r="C4" s="19">
        <f>AVERAGE(Raw!C5,Raw!C13,Raw!C21,Raw!C29,Raw!C37)</f>
        <v>0</v>
      </c>
      <c r="D4" s="19">
        <f>AVERAGE(Raw!D5,Raw!D13,Raw!D21,Raw!D29,Raw!D37)</f>
        <v>0</v>
      </c>
      <c r="E4" s="19">
        <f>AVERAGE(Raw!E5,Raw!E13,Raw!E21,Raw!E29,Raw!E37)</f>
        <v>0.2</v>
      </c>
      <c r="F4" s="19">
        <f>AVERAGE(Raw!F5,Raw!F13,Raw!F21,Raw!F29,Raw!F37)</f>
        <v>0.2</v>
      </c>
      <c r="G4" s="19">
        <f>AVERAGE(Raw!G5,Raw!G13,Raw!G21,Raw!G29,Raw!G37)</f>
        <v>0.4</v>
      </c>
      <c r="H4" s="19">
        <f>AVERAGE(Raw!H5,Raw!H13,Raw!H21,Raw!H29,Raw!H37)</f>
        <v>0.6</v>
      </c>
      <c r="I4" s="19">
        <f>AVERAGE(Raw!I5,Raw!I13,Raw!I21,Raw!I29,Raw!I37)</f>
        <v>1</v>
      </c>
      <c r="J4" s="19">
        <f>AVERAGE(Raw!J5,Raw!J13,Raw!J21,Raw!J29,Raw!J37)</f>
        <v>0</v>
      </c>
      <c r="K4" s="19">
        <f>AVERAGE(Raw!K5,Raw!K13,Raw!K21,Raw!K29,Raw!K37)</f>
        <v>0.6</v>
      </c>
      <c r="L4" s="19">
        <f>AVERAGE(Raw!L5,Raw!L13,Raw!L21,Raw!L29,Raw!L37)</f>
        <v>0.2</v>
      </c>
      <c r="M4" s="19">
        <f>AVERAGE(Raw!M5,Raw!M13,Raw!M21,Raw!M29,Raw!M37)</f>
        <v>0.8</v>
      </c>
      <c r="N4" s="19">
        <f>AVERAGE(Raw!N5,Raw!N13,Raw!N21,Raw!N29,Raw!N37)</f>
        <v>0</v>
      </c>
      <c r="O4" s="19">
        <f>AVERAGE(Raw!O5,Raw!O13,Raw!O21,Raw!O29,Raw!O37)</f>
        <v>0</v>
      </c>
      <c r="P4" s="6">
        <f t="shared" ref="P4:P5" si="0">SUM(B4:O4)</f>
        <v>4</v>
      </c>
    </row>
    <row r="5" spans="1:16" x14ac:dyDescent="0.25">
      <c r="A5" s="9" t="s">
        <v>2</v>
      </c>
      <c r="B5" s="3">
        <f>AVERAGE(Raw!B6,Raw!B14,Raw!B22,Raw!B30,Raw!B38)</f>
        <v>0</v>
      </c>
      <c r="C5" s="3">
        <f>AVERAGE(Raw!C6,Raw!C14,Raw!C22,Raw!C30,Raw!C38)</f>
        <v>1.4</v>
      </c>
      <c r="D5" s="3">
        <f>AVERAGE(Raw!D6,Raw!D14,Raw!D22,Raw!D30,Raw!D38)</f>
        <v>2.2000000000000002</v>
      </c>
      <c r="E5" s="3">
        <f>AVERAGE(Raw!E6,Raw!E14,Raw!E22,Raw!E30,Raw!E38)</f>
        <v>1.6</v>
      </c>
      <c r="F5" s="3">
        <f>AVERAGE(Raw!F6,Raw!F14,Raw!F22,Raw!F30,Raw!F38)</f>
        <v>1.6</v>
      </c>
      <c r="G5" s="3">
        <f>AVERAGE(Raw!G6,Raw!G14,Raw!G22,Raw!G30,Raw!G38)</f>
        <v>1.6</v>
      </c>
      <c r="H5" s="3">
        <f>AVERAGE(Raw!H6,Raw!H14,Raw!H22,Raw!H30,Raw!H38)</f>
        <v>3.6</v>
      </c>
      <c r="I5" s="3">
        <f>AVERAGE(Raw!I6,Raw!I14,Raw!I22,Raw!I30,Raw!I38)</f>
        <v>0.2</v>
      </c>
      <c r="J5" s="3">
        <f>AVERAGE(Raw!J6,Raw!J14,Raw!J22,Raw!J30,Raw!J38)</f>
        <v>2</v>
      </c>
      <c r="K5" s="3">
        <f>AVERAGE(Raw!K6,Raw!K14,Raw!K22,Raw!K30,Raw!K38)</f>
        <v>2.6</v>
      </c>
      <c r="L5" s="3">
        <f>AVERAGE(Raw!L6,Raw!L14,Raw!L22,Raw!L30,Raw!L38)</f>
        <v>2.2000000000000002</v>
      </c>
      <c r="M5" s="3">
        <f>AVERAGE(Raw!M6,Raw!M14,Raw!M22,Raw!M30,Raw!M38)</f>
        <v>3.2</v>
      </c>
      <c r="N5" s="3">
        <f>AVERAGE(Raw!N6,Raw!N14,Raw!N22,Raw!N30,Raw!N38)</f>
        <v>1.8</v>
      </c>
      <c r="O5" s="3">
        <f>AVERAGE(Raw!O6,Raw!O14,Raw!O22,Raw!O30,Raw!O38)</f>
        <v>1.2</v>
      </c>
      <c r="P5" s="5">
        <f t="shared" si="0"/>
        <v>25.2</v>
      </c>
    </row>
    <row r="6" spans="1:16" x14ac:dyDescent="0.25">
      <c r="A6" s="4" t="s">
        <v>20</v>
      </c>
      <c r="B6" s="4">
        <f>SUM(B3:B5)</f>
        <v>6.8</v>
      </c>
      <c r="C6" s="4">
        <f t="shared" ref="C6:O6" si="1">SUM(C3:C5)</f>
        <v>9.1999999999999993</v>
      </c>
      <c r="D6" s="4">
        <f t="shared" si="1"/>
        <v>19</v>
      </c>
      <c r="E6" s="4">
        <f t="shared" si="1"/>
        <v>20.400000000000002</v>
      </c>
      <c r="F6" s="4">
        <f t="shared" si="1"/>
        <v>9.4</v>
      </c>
      <c r="G6" s="4">
        <f t="shared" si="1"/>
        <v>15.4</v>
      </c>
      <c r="H6" s="4">
        <f t="shared" si="1"/>
        <v>17.2</v>
      </c>
      <c r="I6" s="4">
        <f t="shared" si="1"/>
        <v>15.799999999999999</v>
      </c>
      <c r="J6" s="4">
        <f t="shared" si="1"/>
        <v>10.8</v>
      </c>
      <c r="K6" s="4">
        <f t="shared" si="1"/>
        <v>13.799999999999999</v>
      </c>
      <c r="L6" s="4">
        <f t="shared" si="1"/>
        <v>7</v>
      </c>
      <c r="M6" s="4">
        <f t="shared" si="1"/>
        <v>12</v>
      </c>
      <c r="N6" s="4">
        <f t="shared" si="1"/>
        <v>5.8</v>
      </c>
      <c r="O6" s="4">
        <f t="shared" si="1"/>
        <v>4</v>
      </c>
    </row>
    <row r="9" spans="1:16" x14ac:dyDescent="0.25">
      <c r="A9" s="8" t="s">
        <v>4</v>
      </c>
      <c r="B9" s="12">
        <v>2</v>
      </c>
      <c r="C9" s="8"/>
      <c r="D9" s="7"/>
      <c r="E9" s="8"/>
    </row>
    <row r="10" spans="1:16" x14ac:dyDescent="0.25">
      <c r="B10" s="10" t="s">
        <v>5</v>
      </c>
      <c r="C10" s="10" t="s">
        <v>6</v>
      </c>
      <c r="D10" s="10" t="s">
        <v>7</v>
      </c>
      <c r="E10" s="10" t="s">
        <v>8</v>
      </c>
      <c r="F10" s="10" t="s">
        <v>9</v>
      </c>
      <c r="G10" s="10" t="s">
        <v>10</v>
      </c>
      <c r="H10" s="10" t="s">
        <v>11</v>
      </c>
      <c r="I10" s="10" t="s">
        <v>12</v>
      </c>
      <c r="J10" s="10" t="s">
        <v>13</v>
      </c>
      <c r="K10" s="10" t="s">
        <v>14</v>
      </c>
      <c r="L10" s="10" t="s">
        <v>15</v>
      </c>
      <c r="M10" s="10" t="s">
        <v>16</v>
      </c>
      <c r="N10" s="10" t="s">
        <v>17</v>
      </c>
      <c r="O10" s="10" t="s">
        <v>18</v>
      </c>
      <c r="P10" s="4" t="s">
        <v>19</v>
      </c>
    </row>
    <row r="11" spans="1:16" x14ac:dyDescent="0.25">
      <c r="A11" s="9" t="s">
        <v>0</v>
      </c>
      <c r="B11" s="3">
        <f>AVERAGE(Raw!B44,Raw!B52,Raw!B60,Raw!B68,Raw!B76)</f>
        <v>1.6</v>
      </c>
      <c r="C11" s="3">
        <f>AVERAGE(Raw!C44,Raw!C52,Raw!C60,Raw!C68,Raw!C76)</f>
        <v>3.8</v>
      </c>
      <c r="D11" s="3">
        <f>AVERAGE(Raw!D44,Raw!D52,Raw!D60,Raw!D68,Raw!D76)</f>
        <v>6.4</v>
      </c>
      <c r="E11" s="3">
        <f>AVERAGE(Raw!E44,Raw!E52,Raw!E60,Raw!E68,Raw!E76)</f>
        <v>11.4</v>
      </c>
      <c r="F11" s="3">
        <f>AVERAGE(Raw!F44,Raw!F52,Raw!F60,Raw!F68,Raw!F76)</f>
        <v>10.199999999999999</v>
      </c>
      <c r="G11" s="3">
        <f>AVERAGE(Raw!G44,Raw!G52,Raw!G60,Raw!G68,Raw!G76)</f>
        <v>11</v>
      </c>
      <c r="H11" s="3">
        <f>AVERAGE(Raw!H44,Raw!H52,Raw!H60,Raw!H68,Raw!H76)</f>
        <v>10.8</v>
      </c>
      <c r="I11" s="3">
        <f>AVERAGE(Raw!I44,Raw!I52,Raw!I60,Raw!I68,Raw!I76)</f>
        <v>10.4</v>
      </c>
      <c r="J11" s="3">
        <f>AVERAGE(Raw!J44,Raw!J52,Raw!J60,Raw!J68,Raw!J76)</f>
        <v>7.4</v>
      </c>
      <c r="K11" s="3">
        <f>AVERAGE(Raw!K44,Raw!K52,Raw!K60,Raw!K68,Raw!K76)</f>
        <v>5.8</v>
      </c>
      <c r="L11" s="3">
        <f>AVERAGE(Raw!L44,Raw!L52,Raw!L60,Raw!L68,Raw!L76)</f>
        <v>4.2</v>
      </c>
      <c r="M11" s="3">
        <f>AVERAGE(Raw!M44,Raw!M52,Raw!M60,Raw!M68,Raw!M76)</f>
        <v>1.4</v>
      </c>
      <c r="N11" s="3">
        <f>AVERAGE(Raw!N44,Raw!N52,Raw!N60,Raw!N68,Raw!N76)</f>
        <v>0.8</v>
      </c>
      <c r="O11" s="3">
        <f>AVERAGE(Raw!O44,Raw!O52,Raw!O60,Raw!O68,Raw!O76)</f>
        <v>4.4000000000000004</v>
      </c>
      <c r="P11" s="5">
        <f>SUM(B11:O11)</f>
        <v>89.600000000000023</v>
      </c>
    </row>
    <row r="12" spans="1:16" x14ac:dyDescent="0.25">
      <c r="A12" s="13" t="s">
        <v>1</v>
      </c>
      <c r="B12" s="19">
        <f>AVERAGE(Raw!B45,Raw!B53,Raw!B61,Raw!B69,Raw!B77)</f>
        <v>0</v>
      </c>
      <c r="C12" s="19">
        <f>AVERAGE(Raw!C45,Raw!C53,Raw!C61,Raw!C69,Raw!C77)</f>
        <v>0</v>
      </c>
      <c r="D12" s="19">
        <f>AVERAGE(Raw!D45,Raw!D53,Raw!D61,Raw!D69,Raw!D77)</f>
        <v>0</v>
      </c>
      <c r="E12" s="19">
        <f>AVERAGE(Raw!E45,Raw!E53,Raw!E61,Raw!E69,Raw!E77)</f>
        <v>0.2</v>
      </c>
      <c r="F12" s="19">
        <f>AVERAGE(Raw!F45,Raw!F53,Raw!F61,Raw!F69,Raw!F77)</f>
        <v>0</v>
      </c>
      <c r="G12" s="19">
        <f>AVERAGE(Raw!G45,Raw!G53,Raw!G61,Raw!G69,Raw!G77)</f>
        <v>0</v>
      </c>
      <c r="H12" s="19">
        <f>AVERAGE(Raw!H45,Raw!H53,Raw!H61,Raw!H69,Raw!H77)</f>
        <v>0.2</v>
      </c>
      <c r="I12" s="19">
        <f>AVERAGE(Raw!I45,Raw!I53,Raw!I61,Raw!I69,Raw!I77)</f>
        <v>0</v>
      </c>
      <c r="J12" s="19">
        <f>AVERAGE(Raw!J45,Raw!J53,Raw!J61,Raw!J69,Raw!J77)</f>
        <v>0</v>
      </c>
      <c r="K12" s="19">
        <f>AVERAGE(Raw!K45,Raw!K53,Raw!K61,Raw!K69,Raw!K77)</f>
        <v>0</v>
      </c>
      <c r="L12" s="19">
        <f>AVERAGE(Raw!L45,Raw!L53,Raw!L61,Raw!L69,Raw!L77)</f>
        <v>0</v>
      </c>
      <c r="M12" s="19">
        <f>AVERAGE(Raw!M45,Raw!M53,Raw!M61,Raw!M69,Raw!M77)</f>
        <v>0</v>
      </c>
      <c r="N12" s="19">
        <f>AVERAGE(Raw!N45,Raw!N53,Raw!N61,Raw!N69,Raw!N77)</f>
        <v>0</v>
      </c>
      <c r="O12" s="19">
        <f>AVERAGE(Raw!O45,Raw!O53,Raw!O61,Raw!O69,Raw!O77)</f>
        <v>0</v>
      </c>
      <c r="P12" s="6">
        <f t="shared" ref="P12:P13" si="2">SUM(B12:O12)</f>
        <v>0.4</v>
      </c>
    </row>
    <row r="13" spans="1:16" x14ac:dyDescent="0.25">
      <c r="A13" s="9" t="s">
        <v>2</v>
      </c>
      <c r="B13" s="3">
        <f>AVERAGE(Raw!B46,Raw!B54,Raw!B62,Raw!B70,Raw!B78)</f>
        <v>0.2</v>
      </c>
      <c r="C13" s="3">
        <f>AVERAGE(Raw!C46,Raw!C54,Raw!C62,Raw!C70,Raw!C78)</f>
        <v>1.2</v>
      </c>
      <c r="D13" s="3">
        <f>AVERAGE(Raw!D46,Raw!D54,Raw!D62,Raw!D70,Raw!D78)</f>
        <v>0.8</v>
      </c>
      <c r="E13" s="3">
        <f>AVERAGE(Raw!E46,Raw!E54,Raw!E62,Raw!E70,Raw!E78)</f>
        <v>3.4</v>
      </c>
      <c r="F13" s="3">
        <f>AVERAGE(Raw!F46,Raw!F54,Raw!F62,Raw!F70,Raw!F78)</f>
        <v>2</v>
      </c>
      <c r="G13" s="3">
        <f>AVERAGE(Raw!G46,Raw!G54,Raw!G62,Raw!G70,Raw!G78)</f>
        <v>1.6</v>
      </c>
      <c r="H13" s="3">
        <f>AVERAGE(Raw!H46,Raw!H54,Raw!H62,Raw!H70,Raw!H78)</f>
        <v>1.8</v>
      </c>
      <c r="I13" s="3">
        <f>AVERAGE(Raw!I46,Raw!I54,Raw!I62,Raw!I70,Raw!I78)</f>
        <v>1.8</v>
      </c>
      <c r="J13" s="3">
        <f>AVERAGE(Raw!J46,Raw!J54,Raw!J62,Raw!J70,Raw!J78)</f>
        <v>0.8</v>
      </c>
      <c r="K13" s="3">
        <f>AVERAGE(Raw!K46,Raw!K54,Raw!K62,Raw!K70,Raw!K78)</f>
        <v>0.2</v>
      </c>
      <c r="L13" s="3">
        <f>AVERAGE(Raw!L46,Raw!L54,Raw!L62,Raw!L70,Raw!L78)</f>
        <v>0.6</v>
      </c>
      <c r="M13" s="3">
        <f>AVERAGE(Raw!M46,Raw!M54,Raw!M62,Raw!M70,Raw!M78)</f>
        <v>0</v>
      </c>
      <c r="N13" s="3">
        <f>AVERAGE(Raw!N46,Raw!N54,Raw!N62,Raw!N70,Raw!N78)</f>
        <v>0.8</v>
      </c>
      <c r="O13" s="3">
        <f>AVERAGE(Raw!O46,Raw!O54,Raw!O62,Raw!O70,Raw!O78)</f>
        <v>2</v>
      </c>
      <c r="P13" s="5">
        <f t="shared" si="2"/>
        <v>17.200000000000003</v>
      </c>
    </row>
    <row r="14" spans="1:16" x14ac:dyDescent="0.25">
      <c r="A14" s="4" t="s">
        <v>20</v>
      </c>
      <c r="B14" s="4">
        <f>SUM(B11:B13)</f>
        <v>1.8</v>
      </c>
      <c r="C14" s="4">
        <f t="shared" ref="C14" si="3">SUM(C11:C13)</f>
        <v>5</v>
      </c>
      <c r="D14" s="4">
        <f t="shared" ref="D14" si="4">SUM(D11:D13)</f>
        <v>7.2</v>
      </c>
      <c r="E14" s="4">
        <f t="shared" ref="E14" si="5">SUM(E11:E13)</f>
        <v>15</v>
      </c>
      <c r="F14" s="4">
        <f t="shared" ref="F14" si="6">SUM(F11:F13)</f>
        <v>12.2</v>
      </c>
      <c r="G14" s="4">
        <f t="shared" ref="G14" si="7">SUM(G11:G13)</f>
        <v>12.6</v>
      </c>
      <c r="H14" s="4">
        <f t="shared" ref="H14" si="8">SUM(H11:H13)</f>
        <v>12.8</v>
      </c>
      <c r="I14" s="4">
        <f t="shared" ref="I14" si="9">SUM(I11:I13)</f>
        <v>12.200000000000001</v>
      </c>
      <c r="J14" s="4">
        <f t="shared" ref="J14" si="10">SUM(J11:J13)</f>
        <v>8.2000000000000011</v>
      </c>
      <c r="K14" s="4">
        <f t="shared" ref="K14" si="11">SUM(K11:K13)</f>
        <v>6</v>
      </c>
      <c r="L14" s="4">
        <f t="shared" ref="L14" si="12">SUM(L11:L13)</f>
        <v>4.8</v>
      </c>
      <c r="M14" s="4">
        <f t="shared" ref="M14" si="13">SUM(M11:M13)</f>
        <v>1.4</v>
      </c>
      <c r="N14" s="4">
        <f t="shared" ref="N14" si="14">SUM(N11:N13)</f>
        <v>1.6</v>
      </c>
      <c r="O14" s="4">
        <f t="shared" ref="O14" si="15">SUM(O11:O13)</f>
        <v>6.4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5"/>
  <sheetViews>
    <sheetView workbookViewId="0">
      <selection activeCell="B2" sqref="B2"/>
    </sheetView>
  </sheetViews>
  <sheetFormatPr defaultRowHeight="15" x14ac:dyDescent="0.25"/>
  <cols>
    <col min="1" max="1" width="12.7109375" bestFit="1" customWidth="1"/>
    <col min="16" max="16" width="12.7109375" bestFit="1" customWidth="1"/>
  </cols>
  <sheetData>
    <row r="1" spans="1:16" x14ac:dyDescent="0.25">
      <c r="B1" s="10" t="s">
        <v>5</v>
      </c>
      <c r="C1" s="10" t="s">
        <v>6</v>
      </c>
      <c r="D1" s="10" t="s">
        <v>7</v>
      </c>
      <c r="E1" s="10" t="s">
        <v>8</v>
      </c>
      <c r="F1" s="10" t="s">
        <v>9</v>
      </c>
      <c r="G1" s="10" t="s">
        <v>10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  <c r="N1" s="10" t="s">
        <v>17</v>
      </c>
      <c r="O1" s="10" t="s">
        <v>18</v>
      </c>
      <c r="P1" s="4" t="s">
        <v>19</v>
      </c>
    </row>
    <row r="2" spans="1:16" x14ac:dyDescent="0.25">
      <c r="A2" s="9" t="s">
        <v>0</v>
      </c>
      <c r="B2" s="14">
        <f>AVERAGE(Week!B3,Week!B11)</f>
        <v>4.2</v>
      </c>
      <c r="C2" s="14">
        <f>AVERAGE(Week!C3,Week!C11)</f>
        <v>5.8</v>
      </c>
      <c r="D2" s="14">
        <f>AVERAGE(Week!D3,Week!D11)</f>
        <v>11.600000000000001</v>
      </c>
      <c r="E2" s="14">
        <f>AVERAGE(Week!E3,Week!E11)</f>
        <v>15</v>
      </c>
      <c r="F2" s="14">
        <f>AVERAGE(Week!F3,Week!F11)</f>
        <v>8.8999999999999986</v>
      </c>
      <c r="G2" s="14">
        <f>AVERAGE(Week!G3,Week!G11)</f>
        <v>12.2</v>
      </c>
      <c r="H2" s="14">
        <f>AVERAGE(Week!H3,Week!H11)</f>
        <v>11.9</v>
      </c>
      <c r="I2" s="14">
        <f>AVERAGE(Week!I3,Week!I11)</f>
        <v>12.5</v>
      </c>
      <c r="J2" s="14">
        <f>AVERAGE(Week!J3,Week!J11)</f>
        <v>8.1000000000000014</v>
      </c>
      <c r="K2" s="14">
        <f>AVERAGE(Week!K3,Week!K11)</f>
        <v>8.1999999999999993</v>
      </c>
      <c r="L2" s="14">
        <f>AVERAGE(Week!L3,Week!L11)</f>
        <v>4.4000000000000004</v>
      </c>
      <c r="M2" s="14">
        <f>AVERAGE(Week!M3,Week!M11)</f>
        <v>4.7</v>
      </c>
      <c r="N2" s="14">
        <f>AVERAGE(Week!N3,Week!N11)</f>
        <v>2.4</v>
      </c>
      <c r="O2" s="14">
        <f>AVERAGE(Week!O3,Week!O11)</f>
        <v>3.6</v>
      </c>
      <c r="P2" s="15">
        <f>SUM(B2:O2)</f>
        <v>113.50000000000003</v>
      </c>
    </row>
    <row r="3" spans="1:16" x14ac:dyDescent="0.25">
      <c r="A3" s="13" t="s">
        <v>1</v>
      </c>
      <c r="B3" s="20">
        <f>AVERAGE(Week!B4,Week!B12)</f>
        <v>0</v>
      </c>
      <c r="C3" s="20">
        <f>AVERAGE(Week!C4,Week!C12)</f>
        <v>0</v>
      </c>
      <c r="D3" s="20">
        <f>AVERAGE(Week!D4,Week!D12)</f>
        <v>0</v>
      </c>
      <c r="E3" s="20">
        <f>AVERAGE(Week!E4,Week!E12)</f>
        <v>0.2</v>
      </c>
      <c r="F3" s="20">
        <f>AVERAGE(Week!F4,Week!F12)</f>
        <v>0.1</v>
      </c>
      <c r="G3" s="20">
        <f>AVERAGE(Week!G4,Week!G12)</f>
        <v>0.2</v>
      </c>
      <c r="H3" s="20">
        <f>AVERAGE(Week!H4,Week!H12)</f>
        <v>0.4</v>
      </c>
      <c r="I3" s="20">
        <f>AVERAGE(Week!I4,Week!I12)</f>
        <v>0.5</v>
      </c>
      <c r="J3" s="20">
        <f>AVERAGE(Week!J4,Week!J12)</f>
        <v>0</v>
      </c>
      <c r="K3" s="20">
        <f>AVERAGE(Week!K4,Week!K12)</f>
        <v>0.3</v>
      </c>
      <c r="L3" s="20">
        <f>AVERAGE(Week!L4,Week!L12)</f>
        <v>0.1</v>
      </c>
      <c r="M3" s="20">
        <f>AVERAGE(Week!M4,Week!M12)</f>
        <v>0.4</v>
      </c>
      <c r="N3" s="20">
        <f>AVERAGE(Week!N4,Week!N12)</f>
        <v>0</v>
      </c>
      <c r="O3" s="20">
        <f>AVERAGE(Week!O4,Week!O12)</f>
        <v>0</v>
      </c>
      <c r="P3" s="16">
        <f t="shared" ref="P3:P4" si="0">SUM(B3:O3)</f>
        <v>2.2000000000000002</v>
      </c>
    </row>
    <row r="4" spans="1:16" x14ac:dyDescent="0.25">
      <c r="A4" s="9" t="s">
        <v>2</v>
      </c>
      <c r="B4" s="14">
        <f>AVERAGE(Week!B5,Week!B13)</f>
        <v>0.1</v>
      </c>
      <c r="C4" s="14">
        <f>AVERAGE(Week!C5,Week!C13)</f>
        <v>1.2999999999999998</v>
      </c>
      <c r="D4" s="14">
        <f>AVERAGE(Week!D5,Week!D13)</f>
        <v>1.5</v>
      </c>
      <c r="E4" s="14">
        <f>AVERAGE(Week!E5,Week!E13)</f>
        <v>2.5</v>
      </c>
      <c r="F4" s="14">
        <f>AVERAGE(Week!F5,Week!F13)</f>
        <v>1.8</v>
      </c>
      <c r="G4" s="14">
        <f>AVERAGE(Week!G5,Week!G13)</f>
        <v>1.6</v>
      </c>
      <c r="H4" s="14">
        <f>AVERAGE(Week!H5,Week!H13)</f>
        <v>2.7</v>
      </c>
      <c r="I4" s="14">
        <f>AVERAGE(Week!I5,Week!I13)</f>
        <v>1</v>
      </c>
      <c r="J4" s="14">
        <f>AVERAGE(Week!J5,Week!J13)</f>
        <v>1.4</v>
      </c>
      <c r="K4" s="14">
        <f>AVERAGE(Week!K5,Week!K13)</f>
        <v>1.4000000000000001</v>
      </c>
      <c r="L4" s="14">
        <f>AVERAGE(Week!L5,Week!L13)</f>
        <v>1.4000000000000001</v>
      </c>
      <c r="M4" s="14">
        <f>AVERAGE(Week!M5,Week!M13)</f>
        <v>1.6</v>
      </c>
      <c r="N4" s="14">
        <f>AVERAGE(Week!N5,Week!N13)</f>
        <v>1.3</v>
      </c>
      <c r="O4" s="14">
        <f>AVERAGE(Week!O5,Week!O13)</f>
        <v>1.6</v>
      </c>
      <c r="P4" s="15">
        <f t="shared" si="0"/>
        <v>21.200000000000003</v>
      </c>
    </row>
    <row r="5" spans="1:16" x14ac:dyDescent="0.25">
      <c r="A5" s="4" t="s">
        <v>20</v>
      </c>
      <c r="B5" s="17">
        <f>SUM(B2:B4)</f>
        <v>4.3</v>
      </c>
      <c r="C5" s="17">
        <f t="shared" ref="C5:O5" si="1">SUM(C2:C4)</f>
        <v>7.1</v>
      </c>
      <c r="D5" s="17">
        <f t="shared" si="1"/>
        <v>13.100000000000001</v>
      </c>
      <c r="E5" s="17">
        <f t="shared" si="1"/>
        <v>17.7</v>
      </c>
      <c r="F5" s="17">
        <f t="shared" si="1"/>
        <v>10.799999999999999</v>
      </c>
      <c r="G5" s="17">
        <f t="shared" si="1"/>
        <v>13.999999999999998</v>
      </c>
      <c r="H5" s="17">
        <f t="shared" si="1"/>
        <v>15</v>
      </c>
      <c r="I5" s="17">
        <f t="shared" si="1"/>
        <v>14</v>
      </c>
      <c r="J5" s="17">
        <f t="shared" si="1"/>
        <v>9.5000000000000018</v>
      </c>
      <c r="K5" s="17">
        <f t="shared" si="1"/>
        <v>9.9</v>
      </c>
      <c r="L5" s="17">
        <f t="shared" si="1"/>
        <v>5.9</v>
      </c>
      <c r="M5" s="17">
        <f t="shared" si="1"/>
        <v>6.7000000000000011</v>
      </c>
      <c r="N5" s="17">
        <f t="shared" si="1"/>
        <v>3.7</v>
      </c>
      <c r="O5" s="17">
        <f t="shared" si="1"/>
        <v>5.2</v>
      </c>
      <c r="P5" s="1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B6" sqref="B6:H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2" t="s">
        <v>28</v>
      </c>
      <c r="B2" s="42"/>
      <c r="C2" s="42"/>
      <c r="D2" s="42"/>
      <c r="E2" s="42"/>
      <c r="F2" s="42"/>
      <c r="G2" s="42"/>
      <c r="H2" s="42"/>
      <c r="I2" s="42"/>
    </row>
    <row r="3" spans="1:9" ht="18.75" x14ac:dyDescent="0.3">
      <c r="A3" s="42" t="s">
        <v>29</v>
      </c>
      <c r="B3" s="42"/>
      <c r="C3" s="42"/>
      <c r="D3" s="42"/>
      <c r="E3" s="42"/>
      <c r="F3" s="42"/>
      <c r="G3" s="42"/>
      <c r="H3" s="42"/>
      <c r="I3" s="42"/>
    </row>
    <row r="4" spans="1:9" ht="18.75" x14ac:dyDescent="0.3">
      <c r="A4" s="43" t="s">
        <v>41</v>
      </c>
      <c r="B4" s="43"/>
      <c r="C4" s="43"/>
      <c r="D4" s="43"/>
      <c r="E4" s="43"/>
      <c r="F4" s="43"/>
      <c r="G4" s="43"/>
      <c r="H4" s="43"/>
      <c r="I4" s="43"/>
    </row>
    <row r="5" spans="1:9" ht="16.5" x14ac:dyDescent="0.3">
      <c r="A5" s="21"/>
      <c r="B5" s="21" t="s">
        <v>30</v>
      </c>
      <c r="C5" s="21" t="s">
        <v>31</v>
      </c>
      <c r="D5" s="21" t="s">
        <v>32</v>
      </c>
      <c r="E5" s="21" t="s">
        <v>33</v>
      </c>
      <c r="F5" s="21" t="s">
        <v>34</v>
      </c>
      <c r="G5" s="21" t="s">
        <v>35</v>
      </c>
      <c r="H5" s="21" t="s">
        <v>36</v>
      </c>
      <c r="I5" s="22" t="s">
        <v>37</v>
      </c>
    </row>
    <row r="6" spans="1:9" ht="16.5" x14ac:dyDescent="0.3">
      <c r="A6" s="23" t="s">
        <v>38</v>
      </c>
      <c r="B6" s="24">
        <v>20</v>
      </c>
      <c r="C6" s="24">
        <v>31</v>
      </c>
      <c r="D6" s="24">
        <v>31</v>
      </c>
      <c r="E6" s="24">
        <v>49</v>
      </c>
      <c r="F6" s="24">
        <v>20</v>
      </c>
      <c r="G6" s="24">
        <v>6</v>
      </c>
      <c r="H6" s="24">
        <v>2</v>
      </c>
      <c r="I6" s="24">
        <f>SUM(B6:H6)</f>
        <v>159</v>
      </c>
    </row>
    <row r="7" spans="1:9" ht="16.5" x14ac:dyDescent="0.3">
      <c r="A7" s="23" t="s">
        <v>39</v>
      </c>
      <c r="B7" s="24">
        <v>2</v>
      </c>
      <c r="C7" s="24">
        <v>3</v>
      </c>
      <c r="D7" s="24">
        <v>4</v>
      </c>
      <c r="E7" s="24">
        <v>12</v>
      </c>
      <c r="F7" s="24">
        <v>6</v>
      </c>
      <c r="G7" s="24">
        <v>0</v>
      </c>
      <c r="H7" s="24">
        <v>0</v>
      </c>
      <c r="I7" s="24">
        <f t="shared" ref="I7:I8" si="0">SUM(B7:H7)</f>
        <v>27</v>
      </c>
    </row>
    <row r="8" spans="1:9" ht="16.5" x14ac:dyDescent="0.3">
      <c r="A8" s="23" t="s">
        <v>40</v>
      </c>
      <c r="B8" s="24">
        <v>23</v>
      </c>
      <c r="C8" s="24">
        <v>63</v>
      </c>
      <c r="D8" s="24">
        <v>50</v>
      </c>
      <c r="E8" s="24">
        <v>45</v>
      </c>
      <c r="F8" s="24">
        <v>20</v>
      </c>
      <c r="G8" s="24">
        <v>6</v>
      </c>
      <c r="H8" s="24">
        <v>4</v>
      </c>
      <c r="I8" s="24">
        <f t="shared" si="0"/>
        <v>211</v>
      </c>
    </row>
    <row r="9" spans="1:9" ht="16.5" x14ac:dyDescent="0.3">
      <c r="A9" s="23" t="s">
        <v>37</v>
      </c>
      <c r="B9" s="24">
        <f>SUM(B6:B8)</f>
        <v>45</v>
      </c>
      <c r="C9" s="24">
        <f t="shared" ref="C9:H9" si="1">SUM(C6:C8)</f>
        <v>97</v>
      </c>
      <c r="D9" s="24">
        <f t="shared" si="1"/>
        <v>85</v>
      </c>
      <c r="E9" s="24">
        <f t="shared" si="1"/>
        <v>106</v>
      </c>
      <c r="F9" s="24">
        <f t="shared" si="1"/>
        <v>46</v>
      </c>
      <c r="G9" s="24">
        <f t="shared" si="1"/>
        <v>12</v>
      </c>
      <c r="H9" s="24">
        <f t="shared" si="1"/>
        <v>6</v>
      </c>
      <c r="I9" s="2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"/>
  <sheetViews>
    <sheetView workbookViewId="0">
      <selection activeCell="B6" sqref="B6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2" t="s">
        <v>28</v>
      </c>
      <c r="B2" s="42"/>
      <c r="C2" s="42"/>
      <c r="D2" s="42"/>
      <c r="E2" s="42"/>
      <c r="F2" s="42"/>
      <c r="G2" s="42"/>
      <c r="H2" s="42"/>
      <c r="I2" s="42"/>
    </row>
    <row r="3" spans="1:9" ht="18.75" x14ac:dyDescent="0.3">
      <c r="A3" s="42" t="s">
        <v>29</v>
      </c>
      <c r="B3" s="42"/>
      <c r="C3" s="42"/>
      <c r="D3" s="42"/>
      <c r="E3" s="42"/>
      <c r="F3" s="42"/>
      <c r="G3" s="42"/>
      <c r="H3" s="42"/>
      <c r="I3" s="42"/>
    </row>
    <row r="4" spans="1:9" ht="18.75" x14ac:dyDescent="0.3">
      <c r="A4" s="43" t="s">
        <v>41</v>
      </c>
      <c r="B4" s="43"/>
      <c r="C4" s="43"/>
      <c r="D4" s="43"/>
      <c r="E4" s="43"/>
      <c r="F4" s="43"/>
      <c r="G4" s="43"/>
      <c r="H4" s="43"/>
      <c r="I4" s="43"/>
    </row>
    <row r="5" spans="1:9" ht="16.5" x14ac:dyDescent="0.3">
      <c r="A5" s="21"/>
      <c r="B5" s="21" t="s">
        <v>30</v>
      </c>
      <c r="C5" s="21" t="s">
        <v>31</v>
      </c>
      <c r="D5" s="21" t="s">
        <v>32</v>
      </c>
      <c r="E5" s="21" t="s">
        <v>33</v>
      </c>
      <c r="F5" s="21" t="s">
        <v>34</v>
      </c>
      <c r="G5" s="21" t="s">
        <v>35</v>
      </c>
      <c r="H5" s="21" t="s">
        <v>36</v>
      </c>
      <c r="I5" s="22" t="s">
        <v>37</v>
      </c>
    </row>
    <row r="6" spans="1:9" ht="16.5" x14ac:dyDescent="0.3">
      <c r="A6" s="23" t="s">
        <v>38</v>
      </c>
      <c r="B6" s="24">
        <v>10</v>
      </c>
      <c r="C6" s="24">
        <v>59</v>
      </c>
      <c r="D6" s="24">
        <v>56</v>
      </c>
      <c r="E6" s="24">
        <v>59</v>
      </c>
      <c r="F6" s="24">
        <v>20</v>
      </c>
      <c r="G6" s="24">
        <v>9</v>
      </c>
      <c r="H6" s="24">
        <v>2</v>
      </c>
      <c r="I6" s="24">
        <f>SUM(B6:H6)</f>
        <v>215</v>
      </c>
    </row>
    <row r="7" spans="1:9" ht="16.5" x14ac:dyDescent="0.3">
      <c r="A7" s="23" t="s">
        <v>39</v>
      </c>
      <c r="B7" s="24">
        <v>4</v>
      </c>
      <c r="C7" s="24">
        <v>10</v>
      </c>
      <c r="D7" s="24">
        <v>10</v>
      </c>
      <c r="E7" s="24">
        <v>20</v>
      </c>
      <c r="F7" s="24">
        <v>3</v>
      </c>
      <c r="G7" s="24">
        <v>4</v>
      </c>
      <c r="H7" s="24">
        <v>1</v>
      </c>
      <c r="I7" s="24">
        <f t="shared" ref="I7:I8" si="0">SUM(B7:H7)</f>
        <v>52</v>
      </c>
    </row>
    <row r="8" spans="1:9" ht="16.5" x14ac:dyDescent="0.3">
      <c r="A8" s="23" t="s">
        <v>40</v>
      </c>
      <c r="B8" s="24">
        <v>6</v>
      </c>
      <c r="C8" s="24">
        <v>25</v>
      </c>
      <c r="D8" s="24">
        <v>27</v>
      </c>
      <c r="E8" s="24">
        <v>49</v>
      </c>
      <c r="F8" s="24">
        <v>32</v>
      </c>
      <c r="G8" s="24">
        <v>15</v>
      </c>
      <c r="H8" s="24">
        <v>8</v>
      </c>
      <c r="I8" s="24">
        <f t="shared" si="0"/>
        <v>162</v>
      </c>
    </row>
    <row r="9" spans="1:9" ht="16.5" x14ac:dyDescent="0.3">
      <c r="A9" s="23" t="s">
        <v>37</v>
      </c>
      <c r="B9" s="24">
        <f>SUM(B6:B8)</f>
        <v>20</v>
      </c>
      <c r="C9" s="24">
        <f t="shared" ref="C9:H9" si="1">SUM(C6:C8)</f>
        <v>94</v>
      </c>
      <c r="D9" s="24">
        <f t="shared" si="1"/>
        <v>93</v>
      </c>
      <c r="E9" s="24">
        <f t="shared" si="1"/>
        <v>128</v>
      </c>
      <c r="F9" s="24">
        <f t="shared" si="1"/>
        <v>55</v>
      </c>
      <c r="G9" s="24">
        <f t="shared" si="1"/>
        <v>28</v>
      </c>
      <c r="H9" s="24">
        <f t="shared" si="1"/>
        <v>11</v>
      </c>
      <c r="I9" s="2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9"/>
  <sheetViews>
    <sheetView workbookViewId="0">
      <selection activeCell="F38" sqref="F3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2" t="s">
        <v>28</v>
      </c>
      <c r="B2" s="42"/>
      <c r="C2" s="42"/>
      <c r="D2" s="42"/>
      <c r="E2" s="42"/>
      <c r="F2" s="42"/>
      <c r="G2" s="42"/>
      <c r="H2" s="42"/>
      <c r="I2" s="42"/>
    </row>
    <row r="3" spans="1:9" ht="18.75" x14ac:dyDescent="0.3">
      <c r="A3" s="42" t="s">
        <v>29</v>
      </c>
      <c r="B3" s="42"/>
      <c r="C3" s="42"/>
      <c r="D3" s="42"/>
      <c r="E3" s="42"/>
      <c r="F3" s="42"/>
      <c r="G3" s="42"/>
      <c r="H3" s="42"/>
      <c r="I3" s="42"/>
    </row>
    <row r="4" spans="1:9" ht="18.75" x14ac:dyDescent="0.3">
      <c r="A4" s="43" t="s">
        <v>41</v>
      </c>
      <c r="B4" s="43"/>
      <c r="C4" s="43"/>
      <c r="D4" s="43"/>
      <c r="E4" s="43"/>
      <c r="F4" s="43"/>
      <c r="G4" s="43"/>
      <c r="H4" s="43"/>
      <c r="I4" s="43"/>
    </row>
    <row r="5" spans="1:9" ht="16.5" x14ac:dyDescent="0.3">
      <c r="A5" s="21"/>
      <c r="B5" s="21" t="s">
        <v>30</v>
      </c>
      <c r="C5" s="21" t="s">
        <v>31</v>
      </c>
      <c r="D5" s="21" t="s">
        <v>32</v>
      </c>
      <c r="E5" s="21" t="s">
        <v>33</v>
      </c>
      <c r="F5" s="21" t="s">
        <v>34</v>
      </c>
      <c r="G5" s="21" t="s">
        <v>35</v>
      </c>
      <c r="H5" s="21" t="s">
        <v>36</v>
      </c>
      <c r="I5" s="22" t="s">
        <v>37</v>
      </c>
    </row>
    <row r="6" spans="1:9" ht="16.5" x14ac:dyDescent="0.3">
      <c r="A6" s="23" t="s">
        <v>38</v>
      </c>
      <c r="B6" s="24">
        <f>AVERAGE('Questions Week 1'!B6,'Questions Week 2'!B6)</f>
        <v>15</v>
      </c>
      <c r="C6" s="24">
        <f>AVERAGE('Questions Week 1'!C6,'Questions Week 2'!C6)</f>
        <v>45</v>
      </c>
      <c r="D6" s="24">
        <f>AVERAGE('Questions Week 1'!D6,'Questions Week 2'!D6)</f>
        <v>43.5</v>
      </c>
      <c r="E6" s="24">
        <f>AVERAGE('Questions Week 1'!E6,'Questions Week 2'!E6)</f>
        <v>54</v>
      </c>
      <c r="F6" s="24">
        <f>AVERAGE('Questions Week 1'!F6,'Questions Week 2'!F6)</f>
        <v>20</v>
      </c>
      <c r="G6" s="24">
        <f>AVERAGE('Questions Week 1'!G6,'Questions Week 2'!G6)</f>
        <v>7.5</v>
      </c>
      <c r="H6" s="24">
        <f>AVERAGE('Questions Week 1'!H6,'Questions Week 2'!H6)</f>
        <v>2</v>
      </c>
      <c r="I6" s="24">
        <f>SUM(B6:H6)</f>
        <v>187</v>
      </c>
    </row>
    <row r="7" spans="1:9" ht="16.5" x14ac:dyDescent="0.3">
      <c r="A7" s="23" t="s">
        <v>39</v>
      </c>
      <c r="B7" s="24">
        <f>AVERAGE('Questions Week 1'!B7,'Questions Week 2'!B7)</f>
        <v>3</v>
      </c>
      <c r="C7" s="24">
        <f>AVERAGE('Questions Week 1'!C7,'Questions Week 2'!C7)</f>
        <v>6.5</v>
      </c>
      <c r="D7" s="24">
        <f>AVERAGE('Questions Week 1'!D7,'Questions Week 2'!D7)</f>
        <v>7</v>
      </c>
      <c r="E7" s="24">
        <f>AVERAGE('Questions Week 1'!E7,'Questions Week 2'!E7)</f>
        <v>16</v>
      </c>
      <c r="F7" s="24">
        <f>AVERAGE('Questions Week 1'!F7,'Questions Week 2'!F7)</f>
        <v>4.5</v>
      </c>
      <c r="G7" s="24">
        <f>AVERAGE('Questions Week 1'!G7,'Questions Week 2'!G7)</f>
        <v>2</v>
      </c>
      <c r="H7" s="24">
        <f>AVERAGE('Questions Week 1'!H7,'Questions Week 2'!H7)</f>
        <v>0.5</v>
      </c>
      <c r="I7" s="24">
        <f t="shared" ref="I7:I8" si="0">SUM(B7:H7)</f>
        <v>39.5</v>
      </c>
    </row>
    <row r="8" spans="1:9" ht="16.5" x14ac:dyDescent="0.3">
      <c r="A8" s="23" t="s">
        <v>40</v>
      </c>
      <c r="B8" s="24">
        <f>AVERAGE('Questions Week 1'!B8,'Questions Week 2'!B8)</f>
        <v>14.5</v>
      </c>
      <c r="C8" s="24">
        <f>AVERAGE('Questions Week 1'!C8,'Questions Week 2'!C8)</f>
        <v>44</v>
      </c>
      <c r="D8" s="24">
        <f>AVERAGE('Questions Week 1'!D8,'Questions Week 2'!D8)</f>
        <v>38.5</v>
      </c>
      <c r="E8" s="24">
        <f>AVERAGE('Questions Week 1'!E8,'Questions Week 2'!E8)</f>
        <v>47</v>
      </c>
      <c r="F8" s="24">
        <f>AVERAGE('Questions Week 1'!F8,'Questions Week 2'!F8)</f>
        <v>26</v>
      </c>
      <c r="G8" s="24">
        <f>AVERAGE('Questions Week 1'!G8,'Questions Week 2'!G8)</f>
        <v>10.5</v>
      </c>
      <c r="H8" s="24">
        <f>AVERAGE('Questions Week 1'!H8,'Questions Week 2'!H8)</f>
        <v>6</v>
      </c>
      <c r="I8" s="24">
        <f t="shared" si="0"/>
        <v>186.5</v>
      </c>
    </row>
    <row r="9" spans="1:9" ht="16.5" x14ac:dyDescent="0.3">
      <c r="A9" s="23" t="s">
        <v>37</v>
      </c>
      <c r="B9" s="24">
        <f>SUM(B6:B8)</f>
        <v>32.5</v>
      </c>
      <c r="C9" s="24">
        <f t="shared" ref="C9:H9" si="1">SUM(C6:C8)</f>
        <v>95.5</v>
      </c>
      <c r="D9" s="24">
        <f t="shared" si="1"/>
        <v>89</v>
      </c>
      <c r="E9" s="24">
        <f t="shared" si="1"/>
        <v>117</v>
      </c>
      <c r="F9" s="24">
        <f t="shared" si="1"/>
        <v>50.5</v>
      </c>
      <c r="G9" s="24">
        <f t="shared" si="1"/>
        <v>20</v>
      </c>
      <c r="H9" s="24">
        <f t="shared" si="1"/>
        <v>8.5</v>
      </c>
      <c r="I9" s="2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C3" sqref="C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44" t="s">
        <v>42</v>
      </c>
      <c r="B1" s="44"/>
      <c r="C1" s="44"/>
      <c r="D1" s="44"/>
      <c r="E1" s="44"/>
      <c r="F1" s="44"/>
      <c r="G1" s="44"/>
      <c r="H1" s="44"/>
      <c r="I1" s="44"/>
    </row>
    <row r="3" spans="1:13" ht="15.75" thickBot="1" x14ac:dyDescent="0.3">
      <c r="A3" s="26" t="s">
        <v>43</v>
      </c>
      <c r="B3" s="27">
        <v>41190</v>
      </c>
      <c r="C3" s="27">
        <v>41194</v>
      </c>
    </row>
    <row r="4" spans="1:13" x14ac:dyDescent="0.25">
      <c r="B4" s="28"/>
      <c r="C4" s="28"/>
    </row>
    <row r="5" spans="1:13" x14ac:dyDescent="0.25">
      <c r="B5" s="28"/>
      <c r="C5" s="28"/>
    </row>
    <row r="6" spans="1:13" x14ac:dyDescent="0.25">
      <c r="B6" s="45" t="s">
        <v>44</v>
      </c>
      <c r="C6" s="45"/>
      <c r="E6" s="46" t="s">
        <v>45</v>
      </c>
      <c r="F6" s="46"/>
      <c r="H6" s="46" t="s">
        <v>46</v>
      </c>
      <c r="I6" s="46"/>
    </row>
    <row r="7" spans="1:13" x14ac:dyDescent="0.25">
      <c r="B7" s="29" t="s">
        <v>47</v>
      </c>
      <c r="C7" s="30" t="s">
        <v>48</v>
      </c>
      <c r="E7" s="26" t="s">
        <v>49</v>
      </c>
      <c r="F7" s="26" t="s">
        <v>50</v>
      </c>
      <c r="H7" s="26" t="s">
        <v>47</v>
      </c>
      <c r="I7" s="26" t="s">
        <v>51</v>
      </c>
    </row>
    <row r="8" spans="1:13" x14ac:dyDescent="0.25">
      <c r="B8" s="26" t="s">
        <v>52</v>
      </c>
      <c r="C8" s="26" t="s">
        <v>53</v>
      </c>
      <c r="E8" s="26" t="s">
        <v>52</v>
      </c>
      <c r="F8" s="26" t="s">
        <v>53</v>
      </c>
      <c r="H8" s="26" t="s">
        <v>52</v>
      </c>
      <c r="I8" s="26" t="s">
        <v>53</v>
      </c>
      <c r="K8" s="31" t="s">
        <v>54</v>
      </c>
      <c r="L8" s="31" t="s">
        <v>55</v>
      </c>
      <c r="M8" t="s">
        <v>56</v>
      </c>
    </row>
    <row r="9" spans="1:13" x14ac:dyDescent="0.25">
      <c r="A9" s="26" t="s">
        <v>23</v>
      </c>
      <c r="B9" s="19">
        <v>78262</v>
      </c>
      <c r="C9" s="19">
        <v>80427</v>
      </c>
      <c r="E9" s="19">
        <v>51769</v>
      </c>
      <c r="F9" s="19">
        <v>51796</v>
      </c>
      <c r="H9" s="19">
        <v>245502</v>
      </c>
      <c r="I9" s="19">
        <v>245792</v>
      </c>
      <c r="J9" t="s">
        <v>57</v>
      </c>
      <c r="K9">
        <f>SUM(C9-B9+F9-E9+I9-H9)/2</f>
        <v>1241</v>
      </c>
      <c r="L9">
        <f>SUM(C9-B9+F9-E9+I9-H9)</f>
        <v>2482</v>
      </c>
      <c r="M9">
        <f>SUM(K9*0.04+K9)</f>
        <v>1290.6400000000001</v>
      </c>
    </row>
    <row r="10" spans="1:13" x14ac:dyDescent="0.25">
      <c r="A10" s="26" t="s">
        <v>24</v>
      </c>
      <c r="B10" s="2">
        <v>80469</v>
      </c>
      <c r="C10" s="2">
        <v>83558</v>
      </c>
      <c r="E10" s="2">
        <v>51809</v>
      </c>
      <c r="F10" s="2">
        <v>51847</v>
      </c>
      <c r="H10" s="2">
        <v>245841</v>
      </c>
      <c r="I10" s="2">
        <v>246219</v>
      </c>
      <c r="J10" t="s">
        <v>58</v>
      </c>
      <c r="K10">
        <f>SUM(C10-B10+F10-E10+I10-H10)/2</f>
        <v>1752.5</v>
      </c>
      <c r="L10">
        <f>SUM(C10-B10+F10-E10+I10-H10)</f>
        <v>3505</v>
      </c>
      <c r="M10">
        <f>SUM(K10*0.04+K10)</f>
        <v>1822.6</v>
      </c>
    </row>
    <row r="11" spans="1:13" x14ac:dyDescent="0.25">
      <c r="A11" s="26" t="s">
        <v>25</v>
      </c>
      <c r="B11" s="2">
        <v>83599</v>
      </c>
      <c r="C11" s="2">
        <v>86153</v>
      </c>
      <c r="E11" s="2">
        <v>51859</v>
      </c>
      <c r="F11" s="2">
        <v>51877</v>
      </c>
      <c r="H11" s="2">
        <v>246318</v>
      </c>
      <c r="I11" s="2">
        <v>246593</v>
      </c>
      <c r="J11" t="s">
        <v>59</v>
      </c>
      <c r="K11">
        <f>SUM(C11-B11+F11-E11+I11-H11)/2</f>
        <v>1423.5</v>
      </c>
      <c r="L11">
        <f>SUM(C11-B11+F11-E11+I11-H11)</f>
        <v>2847</v>
      </c>
      <c r="M11">
        <f>SUM(K11*0.04+K11)</f>
        <v>1480.44</v>
      </c>
    </row>
    <row r="12" spans="1:13" x14ac:dyDescent="0.25">
      <c r="A12" s="26" t="s">
        <v>26</v>
      </c>
      <c r="B12" s="19">
        <v>86180</v>
      </c>
      <c r="C12" s="19">
        <v>89141</v>
      </c>
      <c r="D12" s="32"/>
      <c r="E12" s="19">
        <v>51886</v>
      </c>
      <c r="F12" s="19">
        <v>51898</v>
      </c>
      <c r="G12" s="32"/>
      <c r="H12" s="19">
        <v>246663</v>
      </c>
      <c r="I12" s="19">
        <v>247038</v>
      </c>
      <c r="J12" t="s">
        <v>60</v>
      </c>
      <c r="K12">
        <f>SUM(C12-B12+F12-E12+I12-H12)/2</f>
        <v>1674</v>
      </c>
      <c r="L12">
        <f>SUM(C12-B12+F12-E12+I12-H12)</f>
        <v>3348</v>
      </c>
      <c r="M12">
        <f>SUM(K12*0.04+K12)</f>
        <v>1740.96</v>
      </c>
    </row>
    <row r="13" spans="1:13" x14ac:dyDescent="0.25">
      <c r="A13" s="26" t="s">
        <v>22</v>
      </c>
      <c r="B13" s="19">
        <v>89173</v>
      </c>
      <c r="C13" s="19">
        <v>90244</v>
      </c>
      <c r="D13" s="32"/>
      <c r="E13" s="19">
        <v>51915</v>
      </c>
      <c r="F13" s="19">
        <v>51939</v>
      </c>
      <c r="G13" s="32"/>
      <c r="H13" s="19">
        <v>247109</v>
      </c>
      <c r="I13" s="19">
        <v>247294</v>
      </c>
      <c r="J13" t="s">
        <v>61</v>
      </c>
      <c r="K13">
        <f>SUM(C13-B13+F13-E13+I13-H13)/2</f>
        <v>640</v>
      </c>
      <c r="L13">
        <f>SUM(C13-B13+F13-E13+I13-H13)</f>
        <v>1280</v>
      </c>
      <c r="M13">
        <f>SUM(K13*0.04+K13)</f>
        <v>665.6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3"/>
  <sheetViews>
    <sheetView workbookViewId="0">
      <selection activeCell="C3" sqref="C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44" t="s">
        <v>42</v>
      </c>
      <c r="B1" s="44"/>
      <c r="C1" s="44"/>
      <c r="D1" s="44"/>
      <c r="E1" s="44"/>
      <c r="F1" s="44"/>
      <c r="G1" s="44"/>
      <c r="H1" s="44"/>
      <c r="I1" s="44"/>
    </row>
    <row r="3" spans="1:13" ht="15.75" thickBot="1" x14ac:dyDescent="0.3">
      <c r="A3" s="26" t="s">
        <v>43</v>
      </c>
      <c r="B3" s="27">
        <v>41197</v>
      </c>
      <c r="C3" s="27">
        <v>41201</v>
      </c>
    </row>
    <row r="4" spans="1:13" x14ac:dyDescent="0.25">
      <c r="B4" s="28"/>
      <c r="C4" s="28"/>
    </row>
    <row r="5" spans="1:13" x14ac:dyDescent="0.25">
      <c r="B5" s="28"/>
      <c r="C5" s="28"/>
    </row>
    <row r="6" spans="1:13" x14ac:dyDescent="0.25">
      <c r="B6" s="45" t="s">
        <v>44</v>
      </c>
      <c r="C6" s="45"/>
      <c r="E6" s="46" t="s">
        <v>45</v>
      </c>
      <c r="F6" s="46"/>
      <c r="H6" s="46" t="s">
        <v>46</v>
      </c>
      <c r="I6" s="46"/>
    </row>
    <row r="7" spans="1:13" x14ac:dyDescent="0.25">
      <c r="B7" s="29" t="s">
        <v>47</v>
      </c>
      <c r="C7" s="30" t="s">
        <v>48</v>
      </c>
      <c r="E7" s="26" t="s">
        <v>49</v>
      </c>
      <c r="F7" s="26" t="s">
        <v>50</v>
      </c>
      <c r="H7" s="26" t="s">
        <v>47</v>
      </c>
      <c r="I7" s="26" t="s">
        <v>51</v>
      </c>
    </row>
    <row r="8" spans="1:13" x14ac:dyDescent="0.25">
      <c r="B8" s="26" t="s">
        <v>52</v>
      </c>
      <c r="C8" s="26" t="s">
        <v>53</v>
      </c>
      <c r="E8" s="26" t="s">
        <v>52</v>
      </c>
      <c r="F8" s="26" t="s">
        <v>53</v>
      </c>
      <c r="H8" s="26" t="s">
        <v>52</v>
      </c>
      <c r="I8" s="26" t="s">
        <v>53</v>
      </c>
      <c r="K8" s="31" t="s">
        <v>54</v>
      </c>
      <c r="L8" s="31" t="s">
        <v>55</v>
      </c>
      <c r="M8" t="s">
        <v>56</v>
      </c>
    </row>
    <row r="9" spans="1:13" x14ac:dyDescent="0.25">
      <c r="A9" s="26" t="s">
        <v>23</v>
      </c>
      <c r="B9" s="19">
        <v>90814</v>
      </c>
      <c r="C9" s="19">
        <v>93116</v>
      </c>
      <c r="D9" s="32"/>
      <c r="E9" s="19">
        <v>51949</v>
      </c>
      <c r="F9" s="19">
        <v>51980</v>
      </c>
      <c r="G9" s="32"/>
      <c r="H9" s="19">
        <v>247354</v>
      </c>
      <c r="I9" s="19">
        <v>247675</v>
      </c>
      <c r="J9" t="s">
        <v>57</v>
      </c>
      <c r="K9">
        <f>SUM(C9-B9+F9-E9+I9-H9)/2</f>
        <v>1327</v>
      </c>
      <c r="L9">
        <f>SUM(C9-B9+F9-E9+I9-H9)</f>
        <v>2654</v>
      </c>
      <c r="M9">
        <f>SUM(K9*0.04+K9)</f>
        <v>1380.08</v>
      </c>
    </row>
    <row r="10" spans="1:13" x14ac:dyDescent="0.25">
      <c r="A10" s="26" t="s">
        <v>24</v>
      </c>
      <c r="B10" s="2">
        <v>93153</v>
      </c>
      <c r="C10" s="2">
        <v>96193</v>
      </c>
      <c r="E10" s="2">
        <v>51990</v>
      </c>
      <c r="F10" s="2">
        <v>52013</v>
      </c>
      <c r="H10" s="2">
        <v>247752</v>
      </c>
      <c r="I10" s="2">
        <v>248174</v>
      </c>
      <c r="J10" t="s">
        <v>58</v>
      </c>
      <c r="K10">
        <f>SUM(C10-B10+F10-E10+I10-H10)/2</f>
        <v>1742.5</v>
      </c>
      <c r="L10">
        <f>SUM(C10-B10+F10-E10+I10-H10)</f>
        <v>3485</v>
      </c>
      <c r="M10">
        <f>SUM(K10*0.04+K10)</f>
        <v>1812.2</v>
      </c>
    </row>
    <row r="11" spans="1:13" x14ac:dyDescent="0.25">
      <c r="A11" s="26" t="s">
        <v>25</v>
      </c>
      <c r="B11" s="2">
        <v>96243</v>
      </c>
      <c r="C11" s="2">
        <v>98644</v>
      </c>
      <c r="E11" s="2">
        <v>52037</v>
      </c>
      <c r="F11" s="2">
        <v>52052</v>
      </c>
      <c r="H11" s="2">
        <v>248258</v>
      </c>
      <c r="I11" s="2">
        <v>248580</v>
      </c>
      <c r="J11" t="s">
        <v>59</v>
      </c>
      <c r="K11">
        <f>SUM(C11-B11+F11-E11+I11-H11)/2</f>
        <v>1369</v>
      </c>
      <c r="L11">
        <f>SUM(C11-B11+F11-E11+I11-H11)</f>
        <v>2738</v>
      </c>
      <c r="M11">
        <f>SUM(K11*0.04+K11)</f>
        <v>1423.76</v>
      </c>
    </row>
    <row r="12" spans="1:13" x14ac:dyDescent="0.25">
      <c r="A12" s="26" t="s">
        <v>26</v>
      </c>
      <c r="B12" s="19">
        <v>98683</v>
      </c>
      <c r="C12" s="19">
        <v>101386</v>
      </c>
      <c r="D12" s="32"/>
      <c r="E12" s="19">
        <v>52063</v>
      </c>
      <c r="F12" s="19">
        <v>52094</v>
      </c>
      <c r="G12" s="32"/>
      <c r="H12" s="19">
        <v>248640</v>
      </c>
      <c r="I12" s="19">
        <v>249012</v>
      </c>
      <c r="J12" t="s">
        <v>60</v>
      </c>
      <c r="K12">
        <f>SUM(C12-B12+F12-E12+I12-H12)/2</f>
        <v>1553</v>
      </c>
      <c r="L12">
        <f>SUM(C12-B12+F12-E12+I12-H12)</f>
        <v>3106</v>
      </c>
      <c r="M12">
        <f>SUM(K12*0.04+K12)</f>
        <v>1615.12</v>
      </c>
    </row>
    <row r="13" spans="1:13" x14ac:dyDescent="0.25">
      <c r="A13" s="26" t="s">
        <v>22</v>
      </c>
      <c r="B13" s="19">
        <v>101412</v>
      </c>
      <c r="C13" s="19">
        <v>102605</v>
      </c>
      <c r="D13" s="32"/>
      <c r="E13" s="19">
        <v>52103</v>
      </c>
      <c r="F13" s="19">
        <v>52114</v>
      </c>
      <c r="G13" s="32"/>
      <c r="H13" s="19">
        <v>249067</v>
      </c>
      <c r="I13" s="19">
        <v>248272</v>
      </c>
      <c r="J13" t="s">
        <v>61</v>
      </c>
      <c r="K13">
        <f>SUM(C13-B13+F13-E13+I13-H13)/2</f>
        <v>204.5</v>
      </c>
      <c r="L13">
        <f>SUM(C13-B13+F13-E13+I13-H13)</f>
        <v>409</v>
      </c>
      <c r="M13">
        <f>SUM(K13*0.04+K13)</f>
        <v>212.68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6"/>
  <sheetViews>
    <sheetView workbookViewId="0">
      <selection activeCell="B2" sqref="B2"/>
    </sheetView>
  </sheetViews>
  <sheetFormatPr defaultRowHeight="15" x14ac:dyDescent="0.25"/>
  <cols>
    <col min="1" max="1" width="19.42578125" bestFit="1" customWidth="1"/>
    <col min="2" max="2" width="22.42578125" bestFit="1" customWidth="1"/>
    <col min="3" max="3" width="9.140625" customWidth="1"/>
  </cols>
  <sheetData>
    <row r="1" spans="1:4" x14ac:dyDescent="0.25">
      <c r="B1" s="31" t="s">
        <v>54</v>
      </c>
      <c r="C1" s="31" t="s">
        <v>55</v>
      </c>
      <c r="D1" t="s">
        <v>56</v>
      </c>
    </row>
    <row r="2" spans="1:4" x14ac:dyDescent="0.25">
      <c r="A2" t="s">
        <v>62</v>
      </c>
      <c r="B2" s="18">
        <f>AVERAGE('Door Count Week 1'!K9,'Door Count Week 2'!K9)</f>
        <v>1284</v>
      </c>
      <c r="C2" s="18">
        <f>AVERAGE('Door Count Week 1'!L9,'Door Count Week 2'!L9)</f>
        <v>2568</v>
      </c>
      <c r="D2" s="18">
        <f>AVERAGE('Door Count Week 1'!M9,'Door Count Week 2'!M9)</f>
        <v>1335.3600000000001</v>
      </c>
    </row>
    <row r="3" spans="1:4" x14ac:dyDescent="0.25">
      <c r="A3" t="s">
        <v>63</v>
      </c>
      <c r="B3" s="18">
        <f>AVERAGE('Door Count Week 1'!K10,'Door Count Week 2'!K10)</f>
        <v>1747.5</v>
      </c>
      <c r="C3" s="18">
        <f>AVERAGE('Door Count Week 1'!L10,'Door Count Week 2'!L10)</f>
        <v>3495</v>
      </c>
      <c r="D3" s="18">
        <f>AVERAGE('Door Count Week 1'!M10,'Door Count Week 2'!M10)</f>
        <v>1817.4</v>
      </c>
    </row>
    <row r="4" spans="1:4" x14ac:dyDescent="0.25">
      <c r="A4" t="s">
        <v>64</v>
      </c>
      <c r="B4" s="18">
        <f>AVERAGE('Door Count Week 1'!K11,'Door Count Week 2'!K11)</f>
        <v>1396.25</v>
      </c>
      <c r="C4" s="18">
        <f>AVERAGE('Door Count Week 1'!L11,'Door Count Week 2'!L11)</f>
        <v>2792.5</v>
      </c>
      <c r="D4" s="18">
        <f>AVERAGE('Door Count Week 1'!M11,'Door Count Week 2'!M11)</f>
        <v>1452.1</v>
      </c>
    </row>
    <row r="5" spans="1:4" x14ac:dyDescent="0.25">
      <c r="A5" t="s">
        <v>65</v>
      </c>
      <c r="B5" s="18">
        <f>AVERAGE('Door Count Week 1'!K12,'Door Count Week 2'!K12)</f>
        <v>1613.5</v>
      </c>
      <c r="C5" s="18">
        <f>AVERAGE('Door Count Week 1'!L12,'Door Count Week 2'!L12)</f>
        <v>3227</v>
      </c>
      <c r="D5" s="18">
        <f>AVERAGE('Door Count Week 1'!M12,'Door Count Week 2'!M12)</f>
        <v>1678.04</v>
      </c>
    </row>
    <row r="6" spans="1:4" x14ac:dyDescent="0.25">
      <c r="A6" t="s">
        <v>66</v>
      </c>
      <c r="B6" s="18">
        <f>AVERAGE('Door Count Week 1'!K13,'Door Count Week 2'!K13)</f>
        <v>422.25</v>
      </c>
      <c r="C6" s="18">
        <f>AVERAGE('Door Count Week 1'!L13,'Door Count Week 2'!L13)</f>
        <v>844.5</v>
      </c>
      <c r="D6" s="18">
        <f>AVERAGE('Door Count Week 1'!M13,'Door Count Week 2'!M13)</f>
        <v>439.14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Raw</vt:lpstr>
      <vt:lpstr>Week</vt:lpstr>
      <vt:lpstr>Average</vt:lpstr>
      <vt:lpstr>Questions Week 1</vt:lpstr>
      <vt:lpstr>Questions Week 2</vt:lpstr>
      <vt:lpstr>Questions Average</vt:lpstr>
      <vt:lpstr>Door Count Week 1</vt:lpstr>
      <vt:lpstr>Door Count Week 2</vt:lpstr>
      <vt:lpstr>Door Count Average</vt:lpstr>
      <vt:lpstr>Reference Questions Week 1</vt:lpstr>
      <vt:lpstr>Reference Questions Week 2</vt:lpstr>
      <vt:lpstr>Reference Questions Average</vt:lpstr>
      <vt:lpstr>Bibliographic Instruction</vt:lpstr>
    </vt:vector>
  </TitlesOfParts>
  <Company>Edison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edison</cp:lastModifiedBy>
  <cp:lastPrinted>2012-02-21T15:11:13Z</cp:lastPrinted>
  <dcterms:created xsi:type="dcterms:W3CDTF">2011-02-21T13:09:22Z</dcterms:created>
  <dcterms:modified xsi:type="dcterms:W3CDTF">2013-02-15T14:03:35Z</dcterms:modified>
</cp:coreProperties>
</file>