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0" windowWidth="18915" windowHeight="12045" tabRatio="597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Week 3" sheetId="12" r:id="rId9"/>
    <sheet name="Door Count Average" sheetId="14" r:id="rId10"/>
    <sheet name="Reference Questions Week 1" sheetId="15" r:id="rId11"/>
    <sheet name="Reference Questions Week 2" sheetId="16" r:id="rId12"/>
    <sheet name="Reference Questions Week 3" sheetId="19" r:id="rId13"/>
    <sheet name="Reference Questions Average" sheetId="17" r:id="rId14"/>
    <sheet name="Bibliographic Instruction" sheetId="18" r:id="rId15"/>
  </sheets>
  <calcPr calcId="144525"/>
</workbook>
</file>

<file path=xl/calcChain.xml><?xml version="1.0" encoding="utf-8"?>
<calcChain xmlns="http://schemas.openxmlformats.org/spreadsheetml/2006/main">
  <c r="H4" i="17" l="1"/>
  <c r="H5" i="17"/>
  <c r="H6" i="17"/>
  <c r="H7" i="17"/>
  <c r="H8" i="17"/>
  <c r="H9" i="17"/>
  <c r="H3" i="17"/>
  <c r="G4" i="17"/>
  <c r="G5" i="17"/>
  <c r="G6" i="17"/>
  <c r="G7" i="17"/>
  <c r="G8" i="17"/>
  <c r="G9" i="17"/>
  <c r="G3" i="17"/>
  <c r="F4" i="17"/>
  <c r="F5" i="17"/>
  <c r="F6" i="17"/>
  <c r="F7" i="17"/>
  <c r="F8" i="17"/>
  <c r="F9" i="17"/>
  <c r="F3" i="17"/>
  <c r="D4" i="17"/>
  <c r="D5" i="17"/>
  <c r="D6" i="17"/>
  <c r="D7" i="17"/>
  <c r="D8" i="17"/>
  <c r="D9" i="17"/>
  <c r="C4" i="17"/>
  <c r="C5" i="17"/>
  <c r="C6" i="17"/>
  <c r="C7" i="17"/>
  <c r="C8" i="17"/>
  <c r="C9" i="17"/>
  <c r="C3" i="17"/>
  <c r="D3" i="17"/>
  <c r="B4" i="17"/>
  <c r="B5" i="17"/>
  <c r="B6" i="17"/>
  <c r="B7" i="17"/>
  <c r="B8" i="17"/>
  <c r="B9" i="17"/>
  <c r="B3" i="17"/>
  <c r="G10" i="19"/>
  <c r="F10" i="19"/>
  <c r="E10" i="19"/>
  <c r="D10" i="19"/>
  <c r="C10" i="19"/>
  <c r="B10" i="19"/>
  <c r="B14" i="18"/>
  <c r="C14" i="18"/>
  <c r="B10" i="16"/>
  <c r="C10" i="16"/>
  <c r="D10" i="16"/>
  <c r="E10" i="16"/>
  <c r="F10" i="16"/>
  <c r="G10" i="16"/>
  <c r="B10" i="15"/>
  <c r="C10" i="15"/>
  <c r="D10" i="15"/>
  <c r="E10" i="15"/>
  <c r="F10" i="15"/>
  <c r="G10" i="15"/>
  <c r="H10" i="17" l="1"/>
  <c r="D10" i="17"/>
  <c r="C10" i="17"/>
  <c r="E4" i="17"/>
  <c r="E3" i="17"/>
  <c r="E9" i="17"/>
  <c r="E6" i="17"/>
  <c r="E5" i="17"/>
  <c r="B10" i="17"/>
  <c r="G10" i="17"/>
  <c r="F10" i="17"/>
  <c r="E8" i="17"/>
  <c r="E7" i="17"/>
  <c r="L13" i="12"/>
  <c r="K13" i="12"/>
  <c r="M13" i="12" s="1"/>
  <c r="L12" i="12"/>
  <c r="K12" i="12"/>
  <c r="M12" i="12" s="1"/>
  <c r="L11" i="12"/>
  <c r="K11" i="12"/>
  <c r="M11" i="12" s="1"/>
  <c r="L10" i="12"/>
  <c r="K10" i="12"/>
  <c r="M10" i="12" s="1"/>
  <c r="L9" i="12"/>
  <c r="K9" i="12"/>
  <c r="M9" i="12" s="1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M13" i="7" s="1"/>
  <c r="D6" i="14" s="1"/>
  <c r="L12" i="7"/>
  <c r="C5" i="14" s="1"/>
  <c r="K12" i="7"/>
  <c r="M12" i="7" s="1"/>
  <c r="D5" i="14" s="1"/>
  <c r="L11" i="7"/>
  <c r="C4" i="14" s="1"/>
  <c r="K11" i="7"/>
  <c r="M11" i="7" s="1"/>
  <c r="D4" i="14" s="1"/>
  <c r="L10" i="7"/>
  <c r="C3" i="14" s="1"/>
  <c r="K10" i="7"/>
  <c r="M10" i="7" s="1"/>
  <c r="D3" i="14" s="1"/>
  <c r="L9" i="7"/>
  <c r="C2" i="14" s="1"/>
  <c r="K9" i="7"/>
  <c r="M9" i="7" s="1"/>
  <c r="D2" i="14" s="1"/>
  <c r="H7" i="6"/>
  <c r="H8" i="6"/>
  <c r="G7" i="6"/>
  <c r="G8" i="6"/>
  <c r="G9" i="6" s="1"/>
  <c r="F7" i="6"/>
  <c r="F8" i="6"/>
  <c r="E7" i="6"/>
  <c r="E8" i="6"/>
  <c r="E9" i="6" s="1"/>
  <c r="D7" i="6"/>
  <c r="D8" i="6"/>
  <c r="C7" i="6"/>
  <c r="C8" i="6"/>
  <c r="C6" i="6"/>
  <c r="D6" i="6"/>
  <c r="I6" i="6" s="1"/>
  <c r="E6" i="6"/>
  <c r="F6" i="6"/>
  <c r="G6" i="6"/>
  <c r="H6" i="6"/>
  <c r="B7" i="6"/>
  <c r="B8" i="6"/>
  <c r="I8" i="6" s="1"/>
  <c r="B6" i="6"/>
  <c r="H9" i="6"/>
  <c r="F9" i="6"/>
  <c r="C9" i="6"/>
  <c r="I7" i="6"/>
  <c r="H9" i="5"/>
  <c r="G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B20" i="2"/>
  <c r="B21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B19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B13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O14" i="2" s="1"/>
  <c r="B11" i="2"/>
  <c r="B22" i="2"/>
  <c r="C4" i="2"/>
  <c r="C3" i="3" s="1"/>
  <c r="D4" i="2"/>
  <c r="E4" i="2"/>
  <c r="F4" i="2"/>
  <c r="G4" i="2"/>
  <c r="H4" i="2"/>
  <c r="I4" i="2"/>
  <c r="J4" i="2"/>
  <c r="K4" i="2"/>
  <c r="L4" i="2"/>
  <c r="M4" i="2"/>
  <c r="M3" i="3" s="1"/>
  <c r="N4" i="2"/>
  <c r="O4" i="2"/>
  <c r="C5" i="2"/>
  <c r="D5" i="2"/>
  <c r="D6" i="2" s="1"/>
  <c r="E5" i="2"/>
  <c r="F5" i="2"/>
  <c r="F6" i="2" s="1"/>
  <c r="G5" i="2"/>
  <c r="H5" i="2"/>
  <c r="H6" i="2" s="1"/>
  <c r="I5" i="2"/>
  <c r="J5" i="2"/>
  <c r="J4" i="3" s="1"/>
  <c r="K5" i="2"/>
  <c r="K4" i="3" s="1"/>
  <c r="L5" i="2"/>
  <c r="L4" i="3" s="1"/>
  <c r="M5" i="2"/>
  <c r="M4" i="3" s="1"/>
  <c r="N5" i="2"/>
  <c r="N6" i="2" s="1"/>
  <c r="O5" i="2"/>
  <c r="O4" i="3" s="1"/>
  <c r="B4" i="2"/>
  <c r="B6" i="2" s="1"/>
  <c r="B5" i="2"/>
  <c r="B4" i="3" s="1"/>
  <c r="C3" i="2"/>
  <c r="D3" i="2"/>
  <c r="E3" i="2"/>
  <c r="F3" i="2"/>
  <c r="G3" i="2"/>
  <c r="H3" i="2"/>
  <c r="I3" i="2"/>
  <c r="J3" i="2"/>
  <c r="K3" i="2"/>
  <c r="L3" i="2"/>
  <c r="M3" i="2"/>
  <c r="N3" i="2"/>
  <c r="O3" i="2"/>
  <c r="B3" i="2"/>
  <c r="O6" i="2"/>
  <c r="M6" i="2"/>
  <c r="K6" i="2"/>
  <c r="I6" i="2"/>
  <c r="G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17" l="1"/>
  <c r="P4" i="2"/>
  <c r="J6" i="2"/>
  <c r="L6" i="2"/>
  <c r="N22" i="2"/>
  <c r="B9" i="6"/>
  <c r="D9" i="6"/>
  <c r="B2" i="14"/>
  <c r="B5" i="14"/>
  <c r="B3" i="14"/>
  <c r="B6" i="14"/>
  <c r="B4" i="14"/>
  <c r="J22" i="2"/>
  <c r="I22" i="2"/>
  <c r="D22" i="2"/>
  <c r="H22" i="2"/>
  <c r="G22" i="2"/>
  <c r="P20" i="2"/>
  <c r="E22" i="2"/>
  <c r="C22" i="2"/>
  <c r="O22" i="2"/>
  <c r="M22" i="2"/>
  <c r="L22" i="2"/>
  <c r="K22" i="2"/>
  <c r="F22" i="2"/>
  <c r="P21" i="2"/>
  <c r="O2" i="3"/>
  <c r="M2" i="3"/>
  <c r="M5" i="3" s="1"/>
  <c r="K2" i="3"/>
  <c r="C2" i="3"/>
  <c r="B3" i="3"/>
  <c r="N3" i="3"/>
  <c r="L3" i="3"/>
  <c r="J3" i="3"/>
  <c r="H3" i="3"/>
  <c r="D3" i="3"/>
  <c r="I4" i="3"/>
  <c r="G4" i="3"/>
  <c r="E4" i="3"/>
  <c r="B2" i="3"/>
  <c r="B5" i="3" s="1"/>
  <c r="N2" i="3"/>
  <c r="L2" i="3"/>
  <c r="J2" i="3"/>
  <c r="H2" i="3"/>
  <c r="F2" i="3"/>
  <c r="D2" i="3"/>
  <c r="O3" i="3"/>
  <c r="K3" i="3"/>
  <c r="I3" i="3"/>
  <c r="G3" i="3"/>
  <c r="E3" i="3"/>
  <c r="N4" i="3"/>
  <c r="H4" i="3"/>
  <c r="F4" i="3"/>
  <c r="D4" i="3"/>
  <c r="I14" i="2"/>
  <c r="G14" i="2"/>
  <c r="F14" i="2"/>
  <c r="F3" i="3"/>
  <c r="E14" i="2"/>
  <c r="D14" i="2"/>
  <c r="C14" i="2"/>
  <c r="P13" i="2"/>
  <c r="N14" i="2"/>
  <c r="M14" i="2"/>
  <c r="L14" i="2"/>
  <c r="K14" i="2"/>
  <c r="J14" i="2"/>
  <c r="I2" i="3"/>
  <c r="H14" i="2"/>
  <c r="G2" i="3"/>
  <c r="E2" i="3"/>
  <c r="C4" i="3"/>
  <c r="B14" i="2"/>
  <c r="P12" i="2"/>
  <c r="P19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<sst xmlns="http://schemas.openxmlformats.org/spreadsheetml/2006/main" count="524" uniqueCount="87">
  <si>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</si>
  <si>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</si>
  <si>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</si>
  <si>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</si>
  <si>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</si>
  <si>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</si>
  <si>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</si>
  <si>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</si>
  <si>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</si>
  <si>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</si>
  <si>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</si>
  <si>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</si>
  <si>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</si>
  <si>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</si>
  <si>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</si>
  <si>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</si>
  <si>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</si>
  <si>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</si>
  <si>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</si>
  <si>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</si>
  <si>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</si>
  <si>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</si>
  <si>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</si>
  <si>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</si>
  <si>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</si>
  <si>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</si>
  <si>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</si>
  <si>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</si>
  <si>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</si>
  <si>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</si>
  <si>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</si>
  <si>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</si>
  <si>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</si>
  <si>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</si>
  <si>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</si>
  <si>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</si>
  <si>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</si>
  <si>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</si>
  <si>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</si>
  <si>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</si>
  <si>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</si>
  <si>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</si>
  <si>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</si>
  <si>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</si>
  <si>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</si>
  <si>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</si>
  <si>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</si>
  <si>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</si>
  <si>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</si>
  <si>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</si>
  <si>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</si>
  <si>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</si>
  <si>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</si>
  <si>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</si>
  <si>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</si>
  <si>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</si>
  <si>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</si>
  <si>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</si>
  <si>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</si>
  <si>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</si>
  <si>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</si>
  <si>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</si>
  <si>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</si>
  <si>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</si>
  <si>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</si>
  <si>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</si>
  <si>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</si>
  <si>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>7:00 – 9:00 PM</t>
  </si>
  <si>
    <t>5:00 – 7:00 PM</t>
  </si>
  <si>
    <t>3:00 – 5:00 PM</t>
  </si>
  <si>
    <t>1:00 – 3:00 PM</t>
  </si>
  <si>
    <t>11:00 AM – 1:00 PM</t>
  </si>
  <si>
    <t>9:00 – 11:00 AM</t>
  </si>
  <si>
    <t>7:30 – 9:00 AM</t>
  </si>
  <si>
    <t>Transaction Comments (i.e. Collection Development, Reference interview…)</t>
  </si>
  <si>
    <t>More than  15 Minutes</t>
  </si>
  <si>
    <t>5-15 Minutes</t>
  </si>
  <si>
    <t>Less Than 5 Minutes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</si>
  <si>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</si>
  <si>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Reference Average</t>
  </si>
  <si>
    <t>Public health behavior</t>
  </si>
  <si>
    <t>use of databeses -</t>
  </si>
  <si>
    <t>Diversity/Gender in education - Alternative medicine</t>
  </si>
  <si>
    <t>Sessions</t>
  </si>
  <si>
    <t>Students</t>
  </si>
  <si>
    <t>Bibliographic Instruction Sessions</t>
  </si>
  <si>
    <t>One over an hour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</si>
</sst>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0" fontId="0" fillId="3" borderId="1" xfId="0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1" xfId="0" applyFill="1" applyBorder="1"/>
    <xf numFmtId="164" fontId="0" fillId="0" borderId="1" xfId="0" applyNumberFormat="1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10" xfId="0" applyFont="1" applyBorder="1"/>
    <xf numFmtId="0" fontId="1" fillId="0" borderId="0" xfId="0" applyFont="1" applyAlignment="1">
      <alignment horizontal="center"/>
    </xf>
    <xf numFmtId="1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2.5</c:v>
                </c:pt>
                <c:pt idx="1">
                  <c:v>3.5</c:v>
                </c:pt>
                <c:pt idx="2">
                  <c:v>10</c:v>
                </c:pt>
                <c:pt idx="3">
                  <c:v>11.5</c:v>
                </c:pt>
                <c:pt idx="4">
                  <c:v>11</c:v>
                </c:pt>
                <c:pt idx="5">
                  <c:v>11</c:v>
                </c:pt>
                <c:pt idx="6">
                  <c:v>7.5</c:v>
                </c:pt>
                <c:pt idx="7">
                  <c:v>4.5</c:v>
                </c:pt>
                <c:pt idx="8">
                  <c:v>1</c:v>
                </c:pt>
                <c:pt idx="9">
                  <c:v>3.5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2.5</c:v>
                </c:pt>
                <c:pt idx="7">
                  <c:v>0.5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1.5</c:v>
                </c:pt>
                <c:pt idx="4">
                  <c:v>1.5</c:v>
                </c:pt>
                <c:pt idx="5">
                  <c:v>5.5</c:v>
                </c:pt>
                <c:pt idx="6">
                  <c:v>3.5</c:v>
                </c:pt>
                <c:pt idx="7">
                  <c:v>1.5</c:v>
                </c:pt>
                <c:pt idx="8">
                  <c:v>1</c:v>
                </c:pt>
                <c:pt idx="9">
                  <c:v>3.5</c:v>
                </c:pt>
                <c:pt idx="10">
                  <c:v>0</c:v>
                </c:pt>
                <c:pt idx="11">
                  <c:v>0.5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62944"/>
        <c:axId val="180564736"/>
      </c:lineChart>
      <c:catAx>
        <c:axId val="180562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564736"/>
        <c:crosses val="autoZero"/>
        <c:auto val="1"/>
        <c:lblAlgn val="ctr"/>
        <c:lblOffset val="100"/>
        <c:noMultiLvlLbl val="0"/>
      </c:catAx>
      <c:valAx>
        <c:axId val="1805647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0562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7</c:v>
                </c:pt>
                <c:pt idx="1">
                  <c:v>36.5</c:v>
                </c:pt>
                <c:pt idx="2">
                  <c:v>35.5</c:v>
                </c:pt>
                <c:pt idx="3">
                  <c:v>28.5</c:v>
                </c:pt>
                <c:pt idx="4">
                  <c:v>23.5</c:v>
                </c:pt>
                <c:pt idx="5">
                  <c:v>17</c:v>
                </c:pt>
                <c:pt idx="6">
                  <c:v>15.5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8.5</c:v>
                </c:pt>
                <c:pt idx="1">
                  <c:v>13</c:v>
                </c:pt>
                <c:pt idx="2">
                  <c:v>13.5</c:v>
                </c:pt>
                <c:pt idx="3">
                  <c:v>7.5</c:v>
                </c:pt>
                <c:pt idx="4">
                  <c:v>6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2</c:v>
                </c:pt>
                <c:pt idx="1">
                  <c:v>26.5</c:v>
                </c:pt>
                <c:pt idx="2">
                  <c:v>41</c:v>
                </c:pt>
                <c:pt idx="3">
                  <c:v>20.5</c:v>
                </c:pt>
                <c:pt idx="4">
                  <c:v>18</c:v>
                </c:pt>
                <c:pt idx="5">
                  <c:v>11</c:v>
                </c:pt>
                <c:pt idx="6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99776"/>
        <c:axId val="187105664"/>
      </c:lineChart>
      <c:catAx>
        <c:axId val="1870997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7105664"/>
        <c:crosses val="autoZero"/>
        <c:auto val="1"/>
        <c:lblAlgn val="ctr"/>
        <c:lblOffset val="100"/>
        <c:noMultiLvlLbl val="0"/>
      </c:catAx>
      <c:valAx>
        <c:axId val="187105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7099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17.5</c:v>
                </c:pt>
                <c:pt idx="1">
                  <c:v>76</c:v>
                </c:pt>
                <c:pt idx="2">
                  <c:v>90</c:v>
                </c:pt>
                <c:pt idx="3">
                  <c:v>56.5</c:v>
                </c:pt>
                <c:pt idx="4">
                  <c:v>47.5</c:v>
                </c:pt>
                <c:pt idx="5">
                  <c:v>33</c:v>
                </c:pt>
                <c:pt idx="6">
                  <c:v>32.5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83488"/>
        <c:axId val="187185024"/>
      </c:lineChart>
      <c:catAx>
        <c:axId val="1871834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7185024"/>
        <c:crosses val="autoZero"/>
        <c:auto val="1"/>
        <c:lblAlgn val="ctr"/>
        <c:lblOffset val="100"/>
        <c:noMultiLvlLbl val="0"/>
      </c:catAx>
      <c:valAx>
        <c:axId val="1871850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7183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02/14/2011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1590.5</c:v>
                </c:pt>
                <c:pt idx="1">
                  <c:v>1767</c:v>
                </c:pt>
                <c:pt idx="2">
                  <c:v>1662.5</c:v>
                </c:pt>
                <c:pt idx="3">
                  <c:v>1671.5</c:v>
                </c:pt>
                <c:pt idx="4">
                  <c:v>872.5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287424"/>
        <c:axId val="187288960"/>
      </c:lineChart>
      <c:catAx>
        <c:axId val="187287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288960"/>
        <c:crosses val="autoZero"/>
        <c:auto val="1"/>
        <c:lblAlgn val="ctr"/>
        <c:lblOffset val="100"/>
        <c:noMultiLvlLbl val="0"/>
      </c:catAx>
      <c:valAx>
        <c:axId val="187288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7287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02/21/2011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1686</c:v>
                </c:pt>
                <c:pt idx="1">
                  <c:v>1782</c:v>
                </c:pt>
                <c:pt idx="2">
                  <c:v>1592.5</c:v>
                </c:pt>
                <c:pt idx="3">
                  <c:v>1727</c:v>
                </c:pt>
                <c:pt idx="4">
                  <c:v>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08768"/>
        <c:axId val="187410304"/>
      </c:lineChart>
      <c:catAx>
        <c:axId val="187408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410304"/>
        <c:crosses val="autoZero"/>
        <c:auto val="1"/>
        <c:lblAlgn val="ctr"/>
        <c:lblOffset val="100"/>
        <c:noMultiLvlLbl val="0"/>
      </c:catAx>
      <c:valAx>
        <c:axId val="187410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7408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02/28/2011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1590.5</c:v>
                </c:pt>
                <c:pt idx="1">
                  <c:v>1767</c:v>
                </c:pt>
                <c:pt idx="2">
                  <c:v>1662.5</c:v>
                </c:pt>
                <c:pt idx="3">
                  <c:v>1671.5</c:v>
                </c:pt>
                <c:pt idx="4">
                  <c:v>872.5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35360"/>
        <c:axId val="187949440"/>
      </c:lineChart>
      <c:catAx>
        <c:axId val="187935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949440"/>
        <c:crosses val="autoZero"/>
        <c:auto val="1"/>
        <c:lblAlgn val="ctr"/>
        <c:lblOffset val="100"/>
        <c:noMultiLvlLbl val="0"/>
      </c:catAx>
      <c:valAx>
        <c:axId val="1879494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7935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1707.5</c:v>
                </c:pt>
                <c:pt idx="1">
                  <c:v>1827.6666666666667</c:v>
                </c:pt>
                <c:pt idx="2">
                  <c:v>1792.8333333333333</c:v>
                </c:pt>
                <c:pt idx="3">
                  <c:v>1795.8333333333333</c:v>
                </c:pt>
                <c:pt idx="4">
                  <c:v>1529.5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1328"/>
        <c:axId val="181172864"/>
      </c:lineChart>
      <c:catAx>
        <c:axId val="1811713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1172864"/>
        <c:crosses val="autoZero"/>
        <c:auto val="1"/>
        <c:lblAlgn val="ctr"/>
        <c:lblOffset val="100"/>
        <c:noMultiLvlLbl val="0"/>
      </c:catAx>
      <c:valAx>
        <c:axId val="1811728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81171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0.66666666666666663</c:v>
                </c:pt>
                <c:pt idx="1">
                  <c:v>5.666666666666667</c:v>
                </c:pt>
                <c:pt idx="2">
                  <c:v>11.666666666666666</c:v>
                </c:pt>
                <c:pt idx="3">
                  <c:v>7.333333333333333</c:v>
                </c:pt>
                <c:pt idx="4">
                  <c:v>17</c:v>
                </c:pt>
                <c:pt idx="5">
                  <c:v>5.666666666666667</c:v>
                </c:pt>
                <c:pt idx="6">
                  <c:v>0.66666666666666663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1</c:v>
                </c:pt>
                <c:pt idx="1">
                  <c:v>8</c:v>
                </c:pt>
                <c:pt idx="2">
                  <c:v>9.6666666666666661</c:v>
                </c:pt>
                <c:pt idx="3">
                  <c:v>7</c:v>
                </c:pt>
                <c:pt idx="4">
                  <c:v>11.666666666666666</c:v>
                </c:pt>
                <c:pt idx="5">
                  <c:v>4.333333333333333</c:v>
                </c:pt>
                <c:pt idx="6">
                  <c:v>0.33333333333333331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2.3333333333333335</c:v>
                </c:pt>
                <c:pt idx="3">
                  <c:v>3.6666666666666665</c:v>
                </c:pt>
                <c:pt idx="4">
                  <c:v>3</c:v>
                </c:pt>
                <c:pt idx="5">
                  <c:v>0.66666666666666663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17760"/>
        <c:axId val="190119296"/>
      </c:lineChart>
      <c:catAx>
        <c:axId val="1901177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90119296"/>
        <c:crosses val="autoZero"/>
        <c:auto val="1"/>
        <c:lblAlgn val="ctr"/>
        <c:lblOffset val="100"/>
        <c:noMultiLvlLbl val="0"/>
      </c:catAx>
      <c:valAx>
        <c:axId val="1901192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90117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1.6666666666666665</c:v>
                </c:pt>
                <c:pt idx="1">
                  <c:v>14.666666666666668</c:v>
                </c:pt>
                <c:pt idx="2">
                  <c:v>23.666666666666664</c:v>
                </c:pt>
                <c:pt idx="3">
                  <c:v>18</c:v>
                </c:pt>
                <c:pt idx="4">
                  <c:v>31.666666666666664</c:v>
                </c:pt>
                <c:pt idx="5">
                  <c:v>10.666666666666666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0.66666666666666663</c:v>
                </c:pt>
                <c:pt idx="4">
                  <c:v>1.6666666666666667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0.66666666666666663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382464"/>
        <c:axId val="192384000"/>
      </c:lineChart>
      <c:catAx>
        <c:axId val="19238246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92384000"/>
        <c:crosses val="autoZero"/>
        <c:auto val="1"/>
        <c:lblAlgn val="ctr"/>
        <c:lblOffset val="100"/>
        <c:noMultiLvlLbl val="0"/>
      </c:catAx>
      <c:valAx>
        <c:axId val="192384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9238246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0.8</c:v>
                </c:pt>
                <c:pt idx="1">
                  <c:v>3.4</c:v>
                </c:pt>
                <c:pt idx="2">
                  <c:v>8.8000000000000007</c:v>
                </c:pt>
                <c:pt idx="3">
                  <c:v>6.6</c:v>
                </c:pt>
                <c:pt idx="4">
                  <c:v>11.6</c:v>
                </c:pt>
                <c:pt idx="5">
                  <c:v>11.2</c:v>
                </c:pt>
                <c:pt idx="6">
                  <c:v>15.2</c:v>
                </c:pt>
                <c:pt idx="7">
                  <c:v>11.8</c:v>
                </c:pt>
                <c:pt idx="8">
                  <c:v>5</c:v>
                </c:pt>
                <c:pt idx="9">
                  <c:v>6.6</c:v>
                </c:pt>
                <c:pt idx="10">
                  <c:v>5.2</c:v>
                </c:pt>
                <c:pt idx="11">
                  <c:v>4.4000000000000004</c:v>
                </c:pt>
                <c:pt idx="12">
                  <c:v>5.2</c:v>
                </c:pt>
                <c:pt idx="13">
                  <c:v>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0.6</c:v>
                </c:pt>
                <c:pt idx="1">
                  <c:v>0.4</c:v>
                </c:pt>
                <c:pt idx="2">
                  <c:v>2.8</c:v>
                </c:pt>
                <c:pt idx="3">
                  <c:v>2.6</c:v>
                </c:pt>
                <c:pt idx="4">
                  <c:v>2.6</c:v>
                </c:pt>
                <c:pt idx="5">
                  <c:v>0.6</c:v>
                </c:pt>
                <c:pt idx="6">
                  <c:v>1.6</c:v>
                </c:pt>
                <c:pt idx="7">
                  <c:v>1.6</c:v>
                </c:pt>
                <c:pt idx="8">
                  <c:v>1.8</c:v>
                </c:pt>
                <c:pt idx="9">
                  <c:v>2.2000000000000002</c:v>
                </c:pt>
                <c:pt idx="10">
                  <c:v>1.8</c:v>
                </c:pt>
                <c:pt idx="11">
                  <c:v>1</c:v>
                </c:pt>
                <c:pt idx="12">
                  <c:v>1.2</c:v>
                </c:pt>
                <c:pt idx="1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</c:v>
                </c:pt>
                <c:pt idx="1">
                  <c:v>4.4000000000000004</c:v>
                </c:pt>
                <c:pt idx="2">
                  <c:v>4.2</c:v>
                </c:pt>
                <c:pt idx="3">
                  <c:v>2.4</c:v>
                </c:pt>
                <c:pt idx="4">
                  <c:v>3.4</c:v>
                </c:pt>
                <c:pt idx="5">
                  <c:v>3.2</c:v>
                </c:pt>
                <c:pt idx="6">
                  <c:v>4.4000000000000004</c:v>
                </c:pt>
                <c:pt idx="7">
                  <c:v>3.8</c:v>
                </c:pt>
                <c:pt idx="8">
                  <c:v>1</c:v>
                </c:pt>
                <c:pt idx="9">
                  <c:v>1.4</c:v>
                </c:pt>
                <c:pt idx="10">
                  <c:v>1</c:v>
                </c:pt>
                <c:pt idx="11">
                  <c:v>0.4</c:v>
                </c:pt>
                <c:pt idx="12">
                  <c:v>1.8</c:v>
                </c:pt>
                <c:pt idx="13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07616"/>
        <c:axId val="180609408"/>
      </c:lineChart>
      <c:catAx>
        <c:axId val="180607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609408"/>
        <c:crosses val="autoZero"/>
        <c:auto val="1"/>
        <c:lblAlgn val="ctr"/>
        <c:lblOffset val="100"/>
        <c:noMultiLvlLbl val="0"/>
      </c:catAx>
      <c:valAx>
        <c:axId val="18060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0607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Week!$A$19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Week!$B$18:$O$18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Week!$B$19:$O$19</c:f>
              <c:numCache>
                <c:formatCode>0.0</c:formatCode>
                <c:ptCount val="14"/>
                <c:pt idx="0">
                  <c:v>0</c:v>
                </c:pt>
                <c:pt idx="1">
                  <c:v>2.3333333333333335</c:v>
                </c:pt>
                <c:pt idx="2">
                  <c:v>3.6666666666666665</c:v>
                </c:pt>
                <c:pt idx="3">
                  <c:v>12.666666666666666</c:v>
                </c:pt>
                <c:pt idx="4">
                  <c:v>9</c:v>
                </c:pt>
                <c:pt idx="5">
                  <c:v>12.666666666666666</c:v>
                </c:pt>
                <c:pt idx="6">
                  <c:v>7</c:v>
                </c:pt>
                <c:pt idx="7">
                  <c:v>8.6666666666666661</c:v>
                </c:pt>
                <c:pt idx="8">
                  <c:v>6</c:v>
                </c:pt>
                <c:pt idx="9">
                  <c:v>3.3333333333333335</c:v>
                </c:pt>
                <c:pt idx="10">
                  <c:v>8.3333333333333339</c:v>
                </c:pt>
                <c:pt idx="11">
                  <c:v>4.333333333333333</c:v>
                </c:pt>
                <c:pt idx="12">
                  <c:v>2.6666666666666665</c:v>
                </c:pt>
                <c:pt idx="13">
                  <c:v>2.6666666666666665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Week!$A$20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Week!$B$18:$O$18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Week!$B$20:$O$20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4.666666666666667</c:v>
                </c:pt>
                <c:pt idx="4">
                  <c:v>11.666666666666666</c:v>
                </c:pt>
                <c:pt idx="5">
                  <c:v>10.333333333333334</c:v>
                </c:pt>
                <c:pt idx="6">
                  <c:v>1.6666666666666667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5.333333333333333</c:v>
                </c:pt>
                <c:pt idx="11">
                  <c:v>4.666666666666667</c:v>
                </c:pt>
                <c:pt idx="12">
                  <c:v>0.66666666666666663</c:v>
                </c:pt>
                <c:pt idx="13">
                  <c:v>0.33333333333333331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Week!$A$21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Week!$B$18:$O$18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Week!$B$21:$O$21</c:f>
              <c:numCache>
                <c:formatCode>0.0</c:formatCode>
                <c:ptCount val="14"/>
                <c:pt idx="0">
                  <c:v>2.3333333333333335</c:v>
                </c:pt>
                <c:pt idx="1">
                  <c:v>4.333333333333333</c:v>
                </c:pt>
                <c:pt idx="2">
                  <c:v>7.666666666666667</c:v>
                </c:pt>
                <c:pt idx="3">
                  <c:v>3.6666666666666665</c:v>
                </c:pt>
                <c:pt idx="4">
                  <c:v>6.333333333333333</c:v>
                </c:pt>
                <c:pt idx="5">
                  <c:v>4.666666666666667</c:v>
                </c:pt>
                <c:pt idx="6">
                  <c:v>2.3333333333333335</c:v>
                </c:pt>
                <c:pt idx="7">
                  <c:v>3</c:v>
                </c:pt>
                <c:pt idx="8">
                  <c:v>3.3333333333333335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1.3333333333333333</c:v>
                </c:pt>
                <c:pt idx="13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64576"/>
        <c:axId val="180682752"/>
      </c:lineChart>
      <c:catAx>
        <c:axId val="180664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682752"/>
        <c:crosses val="autoZero"/>
        <c:auto val="1"/>
        <c:lblAlgn val="ctr"/>
        <c:lblOffset val="100"/>
        <c:noMultiLvlLbl val="0"/>
      </c:catAx>
      <c:valAx>
        <c:axId val="180682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180664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1.0999999999999999</c:v>
                </c:pt>
                <c:pt idx="1">
                  <c:v>3.0777777777777779</c:v>
                </c:pt>
                <c:pt idx="2">
                  <c:v>7.4888888888888898</c:v>
                </c:pt>
                <c:pt idx="3">
                  <c:v>10.255555555555555</c:v>
                </c:pt>
                <c:pt idx="4">
                  <c:v>10.533333333333333</c:v>
                </c:pt>
                <c:pt idx="5">
                  <c:v>11.622222222222222</c:v>
                </c:pt>
                <c:pt idx="6">
                  <c:v>9.9</c:v>
                </c:pt>
                <c:pt idx="7">
                  <c:v>8.3222222222222229</c:v>
                </c:pt>
                <c:pt idx="8">
                  <c:v>4</c:v>
                </c:pt>
                <c:pt idx="9">
                  <c:v>4.4777777777777779</c:v>
                </c:pt>
                <c:pt idx="10">
                  <c:v>6.1777777777777771</c:v>
                </c:pt>
                <c:pt idx="11">
                  <c:v>3.5777777777777779</c:v>
                </c:pt>
                <c:pt idx="12">
                  <c:v>2.9555555555555557</c:v>
                </c:pt>
                <c:pt idx="13">
                  <c:v>2.088888888888889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0.19999999999999998</c:v>
                </c:pt>
                <c:pt idx="1">
                  <c:v>0.96666666666666667</c:v>
                </c:pt>
                <c:pt idx="2">
                  <c:v>3.9333333333333336</c:v>
                </c:pt>
                <c:pt idx="3">
                  <c:v>2.755555555555556</c:v>
                </c:pt>
                <c:pt idx="4">
                  <c:v>5.4222222222222216</c:v>
                </c:pt>
                <c:pt idx="5">
                  <c:v>4.6444444444444448</c:v>
                </c:pt>
                <c:pt idx="6">
                  <c:v>1.9222222222222223</c:v>
                </c:pt>
                <c:pt idx="7">
                  <c:v>1.3666666666666665</c:v>
                </c:pt>
                <c:pt idx="8">
                  <c:v>1.4333333333333333</c:v>
                </c:pt>
                <c:pt idx="9">
                  <c:v>1.4000000000000001</c:v>
                </c:pt>
                <c:pt idx="10">
                  <c:v>2.3777777777777778</c:v>
                </c:pt>
                <c:pt idx="11">
                  <c:v>1.8888888888888891</c:v>
                </c:pt>
                <c:pt idx="12">
                  <c:v>0.62222222222222223</c:v>
                </c:pt>
                <c:pt idx="13">
                  <c:v>0.17777777777777778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0.77777777777777779</c:v>
                </c:pt>
                <c:pt idx="1">
                  <c:v>2.9111111111111114</c:v>
                </c:pt>
                <c:pt idx="2">
                  <c:v>5.6222222222222227</c:v>
                </c:pt>
                <c:pt idx="3">
                  <c:v>2.5222222222222221</c:v>
                </c:pt>
                <c:pt idx="4">
                  <c:v>3.7444444444444449</c:v>
                </c:pt>
                <c:pt idx="5">
                  <c:v>4.4555555555555557</c:v>
                </c:pt>
                <c:pt idx="6">
                  <c:v>3.4111111111111114</c:v>
                </c:pt>
                <c:pt idx="7">
                  <c:v>2.7666666666666671</c:v>
                </c:pt>
                <c:pt idx="8">
                  <c:v>1.7777777777777779</c:v>
                </c:pt>
                <c:pt idx="9">
                  <c:v>2.3000000000000003</c:v>
                </c:pt>
                <c:pt idx="10">
                  <c:v>1.3333333333333333</c:v>
                </c:pt>
                <c:pt idx="11">
                  <c:v>0.6333333333333333</c:v>
                </c:pt>
                <c:pt idx="12">
                  <c:v>1.0444444444444445</c:v>
                </c:pt>
                <c:pt idx="13">
                  <c:v>1.0666666666666667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59168"/>
        <c:axId val="180781440"/>
      </c:lineChart>
      <c:catAx>
        <c:axId val="1807591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781440"/>
        <c:crosses val="autoZero"/>
        <c:auto val="1"/>
        <c:lblAlgn val="ctr"/>
        <c:lblOffset val="100"/>
        <c:noMultiLvlLbl val="0"/>
      </c:catAx>
      <c:valAx>
        <c:axId val="18078144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807591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2.0777777777777775</c:v>
                </c:pt>
                <c:pt idx="1">
                  <c:v>6.9555555555555557</c:v>
                </c:pt>
                <c:pt idx="2">
                  <c:v>17.044444444444448</c:v>
                </c:pt>
                <c:pt idx="3">
                  <c:v>15.533333333333333</c:v>
                </c:pt>
                <c:pt idx="4">
                  <c:v>19.7</c:v>
                </c:pt>
                <c:pt idx="5">
                  <c:v>20.722222222222221</c:v>
                </c:pt>
                <c:pt idx="6">
                  <c:v>15.233333333333334</c:v>
                </c:pt>
                <c:pt idx="7">
                  <c:v>12.455555555555557</c:v>
                </c:pt>
                <c:pt idx="8">
                  <c:v>7.2111111111111112</c:v>
                </c:pt>
                <c:pt idx="9">
                  <c:v>8.1777777777777789</c:v>
                </c:pt>
                <c:pt idx="10">
                  <c:v>9.8888888888888893</c:v>
                </c:pt>
                <c:pt idx="11">
                  <c:v>6.1</c:v>
                </c:pt>
                <c:pt idx="12">
                  <c:v>4.6222222222222227</c:v>
                </c:pt>
                <c:pt idx="13">
                  <c:v>3.333333333333333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06016"/>
        <c:axId val="180807552"/>
      </c:lineChart>
      <c:catAx>
        <c:axId val="180806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807552"/>
        <c:crosses val="autoZero"/>
        <c:auto val="1"/>
        <c:lblAlgn val="ctr"/>
        <c:lblOffset val="100"/>
        <c:noMultiLvlLbl val="0"/>
      </c:catAx>
      <c:valAx>
        <c:axId val="18080755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808060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5</c:v>
                </c:pt>
                <c:pt idx="1">
                  <c:v>34</c:v>
                </c:pt>
                <c:pt idx="2">
                  <c:v>33</c:v>
                </c:pt>
                <c:pt idx="3">
                  <c:v>36</c:v>
                </c:pt>
                <c:pt idx="4">
                  <c:v>25</c:v>
                </c:pt>
                <c:pt idx="5">
                  <c:v>13</c:v>
                </c:pt>
                <c:pt idx="6">
                  <c:v>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9</c:v>
                </c:pt>
                <c:pt idx="1">
                  <c:v>15</c:v>
                </c:pt>
                <c:pt idx="2">
                  <c:v>19</c:v>
                </c:pt>
                <c:pt idx="3">
                  <c:v>9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</c:v>
                </c:pt>
                <c:pt idx="1">
                  <c:v>28</c:v>
                </c:pt>
                <c:pt idx="2">
                  <c:v>30</c:v>
                </c:pt>
                <c:pt idx="3">
                  <c:v>19</c:v>
                </c:pt>
                <c:pt idx="4">
                  <c:v>13</c:v>
                </c:pt>
                <c:pt idx="5">
                  <c:v>10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41184"/>
        <c:axId val="180942720"/>
      </c:lineChart>
      <c:catAx>
        <c:axId val="1809411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0942720"/>
        <c:crosses val="autoZero"/>
        <c:auto val="1"/>
        <c:lblAlgn val="ctr"/>
        <c:lblOffset val="100"/>
        <c:noMultiLvlLbl val="0"/>
      </c:catAx>
      <c:valAx>
        <c:axId val="180942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0941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16</c:v>
                </c:pt>
                <c:pt idx="1">
                  <c:v>77</c:v>
                </c:pt>
                <c:pt idx="2">
                  <c:v>82</c:v>
                </c:pt>
                <c:pt idx="3">
                  <c:v>64</c:v>
                </c:pt>
                <c:pt idx="4">
                  <c:v>42</c:v>
                </c:pt>
                <c:pt idx="5">
                  <c:v>26</c:v>
                </c:pt>
                <c:pt idx="6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11072"/>
        <c:axId val="181812608"/>
      </c:lineChart>
      <c:catAx>
        <c:axId val="1818110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1812608"/>
        <c:crosses val="autoZero"/>
        <c:auto val="1"/>
        <c:lblAlgn val="ctr"/>
        <c:lblOffset val="100"/>
        <c:noMultiLvlLbl val="0"/>
      </c:catAx>
      <c:valAx>
        <c:axId val="181812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811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9</c:v>
                </c:pt>
                <c:pt idx="1">
                  <c:v>39</c:v>
                </c:pt>
                <c:pt idx="2">
                  <c:v>38</c:v>
                </c:pt>
                <c:pt idx="3">
                  <c:v>21</c:v>
                </c:pt>
                <c:pt idx="4">
                  <c:v>22</c:v>
                </c:pt>
                <c:pt idx="5">
                  <c:v>21</c:v>
                </c:pt>
                <c:pt idx="6">
                  <c:v>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8</c:v>
                </c:pt>
                <c:pt idx="1">
                  <c:v>11</c:v>
                </c:pt>
                <c:pt idx="2">
                  <c:v>8</c:v>
                </c:pt>
                <c:pt idx="3">
                  <c:v>6</c:v>
                </c:pt>
                <c:pt idx="4">
                  <c:v>8</c:v>
                </c:pt>
                <c:pt idx="5">
                  <c:v>7</c:v>
                </c:pt>
                <c:pt idx="6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2</c:v>
                </c:pt>
                <c:pt idx="1">
                  <c:v>25</c:v>
                </c:pt>
                <c:pt idx="2">
                  <c:v>52</c:v>
                </c:pt>
                <c:pt idx="3">
                  <c:v>22</c:v>
                </c:pt>
                <c:pt idx="4">
                  <c:v>23</c:v>
                </c:pt>
                <c:pt idx="5">
                  <c:v>12</c:v>
                </c:pt>
                <c:pt idx="6">
                  <c:v>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93312"/>
        <c:axId val="182094848"/>
      </c:lineChart>
      <c:catAx>
        <c:axId val="1820933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2094848"/>
        <c:crosses val="autoZero"/>
        <c:auto val="1"/>
        <c:lblAlgn val="ctr"/>
        <c:lblOffset val="100"/>
        <c:noMultiLvlLbl val="0"/>
      </c:catAx>
      <c:valAx>
        <c:axId val="182094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20933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19</c:v>
                </c:pt>
                <c:pt idx="1">
                  <c:v>75</c:v>
                </c:pt>
                <c:pt idx="2">
                  <c:v>98</c:v>
                </c:pt>
                <c:pt idx="3">
                  <c:v>49</c:v>
                </c:pt>
                <c:pt idx="4">
                  <c:v>53</c:v>
                </c:pt>
                <c:pt idx="5">
                  <c:v>40</c:v>
                </c:pt>
                <c:pt idx="6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55104"/>
        <c:axId val="187056896"/>
      </c:lineChart>
      <c:catAx>
        <c:axId val="1870551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7056896"/>
        <c:crosses val="autoZero"/>
        <c:auto val="1"/>
        <c:lblAlgn val="ctr"/>
        <c:lblOffset val="100"/>
        <c:noMultiLvlLbl val="0"/>
      </c:catAx>
      <c:valAx>
        <c:axId val="187056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7055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0</xdr:rowOff>
    </xdr:from>
    <xdr:to>
      <xdr:col>7</xdr:col>
      <xdr:colOff>38100</xdr:colOff>
      <xdr:row>38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23</xdr:row>
      <xdr:rowOff>0</xdr:rowOff>
    </xdr:from>
    <xdr:to>
      <xdr:col>15</xdr:col>
      <xdr:colOff>314325</xdr:colOff>
      <xdr:row>38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9525</xdr:colOff>
      <xdr:row>23</xdr:row>
      <xdr:rowOff>9525</xdr:rowOff>
    </xdr:from>
    <xdr:to>
      <xdr:col>23</xdr:col>
      <xdr:colOff>314325</xdr:colOff>
      <xdr:row>38</xdr:row>
      <xdr:rowOff>95250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561973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0</xdr:rowOff>
    </xdr:from>
    <xdr:to>
      <xdr:col>11</xdr:col>
      <xdr:colOff>19051</xdr:colOff>
      <xdr:row>36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79"/>
  <sheetViews>
    <sheetView tabSelected="1" workbookViewId="0">
      <selection activeCell="F3" sqref="F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40591</v>
      </c>
      <c r="C2" s="8" t="s">
        <v>4</v>
      </c>
      <c r="D2" s="7">
        <v>1</v>
      </c>
      <c r="E2" s="8" t="s">
        <v>21</v>
      </c>
      <c r="F2" t="s">
        <v>26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4</v>
      </c>
      <c r="D4" s="3">
        <v>10</v>
      </c>
      <c r="E4" s="3">
        <v>3</v>
      </c>
      <c r="F4" s="3">
        <v>8</v>
      </c>
      <c r="G4" s="3">
        <v>13</v>
      </c>
      <c r="H4" s="3">
        <v>11</v>
      </c>
      <c r="I4" s="3">
        <v>8</v>
      </c>
      <c r="J4" s="3">
        <v>2</v>
      </c>
      <c r="K4" s="3">
        <v>7</v>
      </c>
      <c r="L4" s="3">
        <v>10</v>
      </c>
      <c r="M4" s="3">
        <v>4</v>
      </c>
      <c r="N4" s="3">
        <v>2</v>
      </c>
      <c r="O4" s="3">
        <v>0</v>
      </c>
      <c r="P4" s="5">
        <f>SUM(B4:O4)</f>
        <v>82</v>
      </c>
    </row>
    <row r="5" spans="1:16" x14ac:dyDescent="0.25">
      <c r="A5" s="4" t="s">
        <v>1</v>
      </c>
      <c r="B5" s="2">
        <v>0</v>
      </c>
      <c r="C5" s="2">
        <v>0</v>
      </c>
      <c r="D5" s="2">
        <v>2</v>
      </c>
      <c r="E5" s="2">
        <v>2</v>
      </c>
      <c r="F5" s="2">
        <v>3</v>
      </c>
      <c r="G5" s="2">
        <v>1</v>
      </c>
      <c r="H5" s="2">
        <v>5</v>
      </c>
      <c r="I5" s="2">
        <v>0</v>
      </c>
      <c r="J5" s="2">
        <v>2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15</v>
      </c>
    </row>
    <row r="6" spans="1:16" x14ac:dyDescent="0.25">
      <c r="A6" s="9" t="s">
        <v>2</v>
      </c>
      <c r="B6" s="3">
        <v>0</v>
      </c>
      <c r="C6" s="3">
        <v>0</v>
      </c>
      <c r="D6" s="3">
        <v>6</v>
      </c>
      <c r="E6" s="3">
        <v>3</v>
      </c>
      <c r="F6" s="3">
        <v>3</v>
      </c>
      <c r="G6" s="3">
        <v>6</v>
      </c>
      <c r="H6" s="3">
        <v>1</v>
      </c>
      <c r="I6" s="3">
        <v>3</v>
      </c>
      <c r="J6" s="3">
        <v>2</v>
      </c>
      <c r="K6" s="3">
        <v>7</v>
      </c>
      <c r="L6" s="3">
        <v>0</v>
      </c>
      <c r="M6" s="3">
        <v>1</v>
      </c>
      <c r="N6" s="3">
        <v>0</v>
      </c>
      <c r="O6" s="3">
        <v>0</v>
      </c>
      <c r="P6" s="5">
        <f t="shared" si="0"/>
        <v>32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4</v>
      </c>
      <c r="D7" s="4">
        <f t="shared" si="1"/>
        <v>18</v>
      </c>
      <c r="E7" s="4">
        <f t="shared" si="1"/>
        <v>8</v>
      </c>
      <c r="F7" s="4">
        <f t="shared" si="1"/>
        <v>14</v>
      </c>
      <c r="G7" s="4">
        <f t="shared" si="1"/>
        <v>20</v>
      </c>
      <c r="H7" s="4">
        <f t="shared" si="1"/>
        <v>17</v>
      </c>
      <c r="I7" s="4">
        <f t="shared" si="1"/>
        <v>11</v>
      </c>
      <c r="J7" s="4">
        <f t="shared" si="1"/>
        <v>6</v>
      </c>
      <c r="K7" s="4">
        <f t="shared" si="1"/>
        <v>14</v>
      </c>
      <c r="L7" s="4">
        <f t="shared" si="1"/>
        <v>10</v>
      </c>
      <c r="M7" s="4">
        <f t="shared" si="1"/>
        <v>5</v>
      </c>
      <c r="N7" s="4">
        <f t="shared" si="1"/>
        <v>2</v>
      </c>
      <c r="O7" s="4">
        <f t="shared" si="1"/>
        <v>0</v>
      </c>
    </row>
    <row r="10" spans="1:16" x14ac:dyDescent="0.25">
      <c r="A10" s="8" t="s">
        <v>3</v>
      </c>
      <c r="B10" s="1">
        <v>40592</v>
      </c>
      <c r="C10" s="8" t="s">
        <v>4</v>
      </c>
      <c r="D10" s="7">
        <v>1</v>
      </c>
      <c r="E10" s="8" t="s">
        <v>21</v>
      </c>
      <c r="F10" t="s">
        <v>22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5</v>
      </c>
      <c r="C12" s="3">
        <v>3</v>
      </c>
      <c r="D12" s="3">
        <v>10</v>
      </c>
      <c r="E12" s="3">
        <v>20</v>
      </c>
      <c r="F12" s="3">
        <v>14</v>
      </c>
      <c r="G12" s="3">
        <v>9</v>
      </c>
      <c r="H12" s="3">
        <v>4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5">
        <f>SUM(B12:O12)</f>
        <v>66</v>
      </c>
    </row>
    <row r="13" spans="1:16" x14ac:dyDescent="0.25">
      <c r="A13" s="4" t="s">
        <v>1</v>
      </c>
      <c r="B13" s="2">
        <v>0</v>
      </c>
      <c r="C13" s="2">
        <v>5</v>
      </c>
      <c r="D13" s="2">
        <v>4</v>
      </c>
      <c r="E13" s="2">
        <v>0</v>
      </c>
      <c r="F13" s="2">
        <v>1</v>
      </c>
      <c r="G13" s="2">
        <v>5</v>
      </c>
      <c r="H13" s="2">
        <v>0</v>
      </c>
      <c r="I13" s="2">
        <v>1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17</v>
      </c>
    </row>
    <row r="14" spans="1:16" x14ac:dyDescent="0.25">
      <c r="A14" s="9" t="s">
        <v>2</v>
      </c>
      <c r="B14" s="3">
        <v>0</v>
      </c>
      <c r="C14" s="3">
        <v>0</v>
      </c>
      <c r="D14" s="3">
        <v>4</v>
      </c>
      <c r="E14" s="3">
        <v>0</v>
      </c>
      <c r="F14" s="3">
        <v>0</v>
      </c>
      <c r="G14" s="3">
        <v>5</v>
      </c>
      <c r="H14" s="3">
        <v>6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15</v>
      </c>
    </row>
    <row r="15" spans="1:16" x14ac:dyDescent="0.25">
      <c r="A15" s="4" t="s">
        <v>20</v>
      </c>
      <c r="B15" s="4">
        <f>SUM(B12:B14)</f>
        <v>5</v>
      </c>
      <c r="C15" s="4">
        <f t="shared" ref="C15" si="3">SUM(C12:C14)</f>
        <v>8</v>
      </c>
      <c r="D15" s="4">
        <f t="shared" ref="D15" si="4">SUM(D12:D14)</f>
        <v>18</v>
      </c>
      <c r="E15" s="4">
        <f t="shared" ref="E15" si="5">SUM(E12:E14)</f>
        <v>20</v>
      </c>
      <c r="F15" s="4">
        <f t="shared" ref="F15" si="6">SUM(F12:F14)</f>
        <v>15</v>
      </c>
      <c r="G15" s="4">
        <f t="shared" ref="G15" si="7">SUM(G12:G14)</f>
        <v>19</v>
      </c>
      <c r="H15" s="4">
        <f t="shared" ref="H15" si="8">SUM(H12:H14)</f>
        <v>10</v>
      </c>
      <c r="I15" s="4">
        <f t="shared" ref="I15" si="9">SUM(I12:I14)</f>
        <v>2</v>
      </c>
      <c r="J15" s="4">
        <f t="shared" ref="J15" si="10">SUM(J12:J14)</f>
        <v>1</v>
      </c>
      <c r="K15" s="4">
        <f t="shared" ref="K15" si="11">SUM(K12:K14)</f>
        <v>0</v>
      </c>
      <c r="L15" s="4">
        <f t="shared" ref="L15" si="12">SUM(L12:L14)</f>
        <v>0</v>
      </c>
      <c r="M15" s="4">
        <f t="shared" ref="M15" si="13">SUM(M12:M14)</f>
        <v>0</v>
      </c>
      <c r="N15" s="4">
        <f t="shared" ref="N15" si="14">SUM(N12:N14)</f>
        <v>0</v>
      </c>
      <c r="O15" s="4">
        <f t="shared" ref="O15" si="15">SUM(O12:O14)</f>
        <v>0</v>
      </c>
    </row>
    <row r="18" spans="1:16" x14ac:dyDescent="0.25">
      <c r="A18" s="8" t="s">
        <v>3</v>
      </c>
      <c r="B18" s="1">
        <v>40595</v>
      </c>
      <c r="C18" s="8" t="s">
        <v>4</v>
      </c>
      <c r="D18" s="7">
        <v>2</v>
      </c>
      <c r="E18" s="8" t="s">
        <v>21</v>
      </c>
      <c r="F18" t="s">
        <v>23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2</v>
      </c>
      <c r="C20" s="3">
        <v>3</v>
      </c>
      <c r="D20" s="3">
        <v>2</v>
      </c>
      <c r="E20" s="3">
        <v>10</v>
      </c>
      <c r="F20" s="3">
        <v>11</v>
      </c>
      <c r="G20" s="3">
        <v>7</v>
      </c>
      <c r="H20" s="3">
        <v>13</v>
      </c>
      <c r="I20" s="3">
        <v>10</v>
      </c>
      <c r="J20" s="3">
        <v>7</v>
      </c>
      <c r="K20" s="3">
        <v>8</v>
      </c>
      <c r="L20" s="3">
        <v>2</v>
      </c>
      <c r="M20" s="3">
        <v>1</v>
      </c>
      <c r="N20" s="3">
        <v>1</v>
      </c>
      <c r="O20" s="3">
        <v>3</v>
      </c>
      <c r="P20" s="5">
        <f>SUM(B20:O20)</f>
        <v>80</v>
      </c>
    </row>
    <row r="21" spans="1:16" x14ac:dyDescent="0.25">
      <c r="A21" s="4" t="s">
        <v>1</v>
      </c>
      <c r="B21" s="2">
        <v>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4</v>
      </c>
      <c r="J21" s="2">
        <v>4</v>
      </c>
      <c r="K21" s="2">
        <v>3</v>
      </c>
      <c r="L21" s="2">
        <v>2</v>
      </c>
      <c r="M21" s="2">
        <v>0</v>
      </c>
      <c r="N21" s="2">
        <v>2</v>
      </c>
      <c r="O21" s="2">
        <v>0</v>
      </c>
      <c r="P21" s="6">
        <f t="shared" ref="P21:P22" si="16">SUM(B21:O21)</f>
        <v>18</v>
      </c>
    </row>
    <row r="22" spans="1:16" x14ac:dyDescent="0.25">
      <c r="A22" s="9" t="s">
        <v>2</v>
      </c>
      <c r="B22" s="3">
        <v>0</v>
      </c>
      <c r="C22" s="3">
        <v>4</v>
      </c>
      <c r="D22" s="3">
        <v>0</v>
      </c>
      <c r="E22" s="3">
        <v>2</v>
      </c>
      <c r="F22" s="3">
        <v>4</v>
      </c>
      <c r="G22" s="3">
        <v>5</v>
      </c>
      <c r="H22" s="3">
        <v>5</v>
      </c>
      <c r="I22" s="3">
        <v>8</v>
      </c>
      <c r="J22" s="3">
        <v>0</v>
      </c>
      <c r="K22" s="3">
        <v>0</v>
      </c>
      <c r="L22" s="3">
        <v>0</v>
      </c>
      <c r="M22" s="3">
        <v>0</v>
      </c>
      <c r="N22" s="3">
        <v>3</v>
      </c>
      <c r="O22" s="3">
        <v>0</v>
      </c>
      <c r="P22" s="5">
        <f t="shared" si="16"/>
        <v>31</v>
      </c>
    </row>
    <row r="23" spans="1:16" x14ac:dyDescent="0.25">
      <c r="A23" s="4" t="s">
        <v>20</v>
      </c>
      <c r="B23" s="4">
        <f>SUM(B20:B22)</f>
        <v>5</v>
      </c>
      <c r="C23" s="4">
        <f t="shared" ref="C23" si="17">SUM(C20:C22)</f>
        <v>7</v>
      </c>
      <c r="D23" s="4">
        <f t="shared" ref="D23" si="18">SUM(D20:D22)</f>
        <v>2</v>
      </c>
      <c r="E23" s="4">
        <f t="shared" ref="E23" si="19">SUM(E20:E22)</f>
        <v>12</v>
      </c>
      <c r="F23" s="4">
        <f t="shared" ref="F23" si="20">SUM(F20:F22)</f>
        <v>15</v>
      </c>
      <c r="G23" s="4">
        <f t="shared" ref="G23" si="21">SUM(G20:G22)</f>
        <v>12</v>
      </c>
      <c r="H23" s="4">
        <f t="shared" ref="H23" si="22">SUM(H20:H22)</f>
        <v>18</v>
      </c>
      <c r="I23" s="4">
        <f t="shared" ref="I23" si="23">SUM(I20:I22)</f>
        <v>22</v>
      </c>
      <c r="J23" s="4">
        <f t="shared" ref="J23" si="24">SUM(J20:J22)</f>
        <v>11</v>
      </c>
      <c r="K23" s="4">
        <f t="shared" ref="K23" si="25">SUM(K20:K22)</f>
        <v>11</v>
      </c>
      <c r="L23" s="4">
        <f t="shared" ref="L23" si="26">SUM(L20:L22)</f>
        <v>4</v>
      </c>
      <c r="M23" s="4">
        <f t="shared" ref="M23" si="27">SUM(M20:M22)</f>
        <v>1</v>
      </c>
      <c r="N23" s="4">
        <f t="shared" ref="N23" si="28">SUM(N20:N22)</f>
        <v>6</v>
      </c>
      <c r="O23" s="4">
        <f t="shared" ref="O23" si="29">SUM(O20:O22)</f>
        <v>3</v>
      </c>
    </row>
    <row r="26" spans="1:16" x14ac:dyDescent="0.25">
      <c r="A26" s="8" t="s">
        <v>3</v>
      </c>
      <c r="B26" s="1">
        <v>40596</v>
      </c>
      <c r="C26" s="8" t="s">
        <v>4</v>
      </c>
      <c r="D26" s="7">
        <v>2</v>
      </c>
      <c r="E26" s="8" t="s">
        <v>21</v>
      </c>
      <c r="F26" t="s">
        <v>24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7</v>
      </c>
      <c r="D28" s="3">
        <v>14</v>
      </c>
      <c r="E28" s="3">
        <v>4</v>
      </c>
      <c r="F28" s="3">
        <v>11</v>
      </c>
      <c r="G28" s="3">
        <v>14</v>
      </c>
      <c r="H28" s="3">
        <v>21</v>
      </c>
      <c r="I28" s="3">
        <v>10</v>
      </c>
      <c r="J28" s="3">
        <v>5</v>
      </c>
      <c r="K28" s="3">
        <v>6</v>
      </c>
      <c r="L28" s="3">
        <v>7</v>
      </c>
      <c r="M28" s="3">
        <v>12</v>
      </c>
      <c r="N28" s="3">
        <v>12</v>
      </c>
      <c r="O28" s="3">
        <v>4</v>
      </c>
      <c r="P28" s="5">
        <f>SUM(B28:O28)</f>
        <v>127</v>
      </c>
    </row>
    <row r="29" spans="1:16" x14ac:dyDescent="0.25">
      <c r="A29" s="4" t="s">
        <v>1</v>
      </c>
      <c r="B29" s="2">
        <v>0</v>
      </c>
      <c r="C29" s="2">
        <v>0</v>
      </c>
      <c r="D29" s="2">
        <v>7</v>
      </c>
      <c r="E29" s="2">
        <v>5</v>
      </c>
      <c r="F29" s="2">
        <v>4</v>
      </c>
      <c r="G29" s="2">
        <v>2</v>
      </c>
      <c r="H29" s="2">
        <v>2</v>
      </c>
      <c r="I29" s="2">
        <v>4</v>
      </c>
      <c r="J29" s="2">
        <v>2</v>
      </c>
      <c r="K29" s="2">
        <v>4</v>
      </c>
      <c r="L29" s="2">
        <v>0</v>
      </c>
      <c r="M29" s="2">
        <v>0</v>
      </c>
      <c r="N29" s="2">
        <v>0</v>
      </c>
      <c r="O29" s="2">
        <v>1</v>
      </c>
      <c r="P29" s="6">
        <f t="shared" ref="P29:P30" si="30">SUM(B29:O29)</f>
        <v>31</v>
      </c>
    </row>
    <row r="30" spans="1:16" x14ac:dyDescent="0.25">
      <c r="A30" s="9" t="s">
        <v>2</v>
      </c>
      <c r="B30" s="3">
        <v>0</v>
      </c>
      <c r="C30" s="3">
        <v>3</v>
      </c>
      <c r="D30" s="3">
        <v>5</v>
      </c>
      <c r="E30" s="3">
        <v>4</v>
      </c>
      <c r="F30" s="3">
        <v>6</v>
      </c>
      <c r="G30" s="3">
        <v>3</v>
      </c>
      <c r="H30" s="3">
        <v>0</v>
      </c>
      <c r="I30" s="3">
        <v>3</v>
      </c>
      <c r="J30" s="3">
        <v>0</v>
      </c>
      <c r="K30" s="3">
        <v>0</v>
      </c>
      <c r="L30" s="3">
        <v>0</v>
      </c>
      <c r="M30" s="3">
        <v>0</v>
      </c>
      <c r="N30" s="3">
        <v>5</v>
      </c>
      <c r="O30" s="3">
        <v>0</v>
      </c>
      <c r="P30" s="5">
        <f t="shared" si="30"/>
        <v>29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10</v>
      </c>
      <c r="D31" s="4">
        <f t="shared" ref="D31" si="32">SUM(D28:D30)</f>
        <v>26</v>
      </c>
      <c r="E31" s="4">
        <f t="shared" ref="E31" si="33">SUM(E28:E30)</f>
        <v>13</v>
      </c>
      <c r="F31" s="4">
        <f t="shared" ref="F31" si="34">SUM(F28:F30)</f>
        <v>21</v>
      </c>
      <c r="G31" s="4">
        <f t="shared" ref="G31" si="35">SUM(G28:G30)</f>
        <v>19</v>
      </c>
      <c r="H31" s="4">
        <f t="shared" ref="H31" si="36">SUM(H28:H30)</f>
        <v>23</v>
      </c>
      <c r="I31" s="4">
        <f t="shared" ref="I31" si="37">SUM(I28:I30)</f>
        <v>17</v>
      </c>
      <c r="J31" s="4">
        <f t="shared" ref="J31" si="38">SUM(J28:J30)</f>
        <v>7</v>
      </c>
      <c r="K31" s="4">
        <f t="shared" ref="K31" si="39">SUM(K28:K30)</f>
        <v>10</v>
      </c>
      <c r="L31" s="4">
        <f t="shared" ref="L31" si="40">SUM(L28:L30)</f>
        <v>7</v>
      </c>
      <c r="M31" s="4">
        <f t="shared" ref="M31" si="41">SUM(M28:M30)</f>
        <v>12</v>
      </c>
      <c r="N31" s="4">
        <f t="shared" ref="N31" si="42">SUM(N28:N30)</f>
        <v>17</v>
      </c>
      <c r="O31" s="4">
        <f t="shared" ref="O31" si="43">SUM(O28:O30)</f>
        <v>5</v>
      </c>
    </row>
    <row r="34" spans="1:16" x14ac:dyDescent="0.25">
      <c r="A34" s="8" t="s">
        <v>3</v>
      </c>
      <c r="B34" s="1">
        <v>40597</v>
      </c>
      <c r="C34" s="8" t="s">
        <v>4</v>
      </c>
      <c r="D34" s="7">
        <v>2</v>
      </c>
      <c r="E34" s="8" t="s">
        <v>21</v>
      </c>
      <c r="F34" t="s">
        <v>25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1</v>
      </c>
      <c r="C36" s="3">
        <v>1</v>
      </c>
      <c r="D36" s="3">
        <v>10</v>
      </c>
      <c r="E36" s="3">
        <v>8</v>
      </c>
      <c r="F36" s="3">
        <v>26</v>
      </c>
      <c r="G36" s="3">
        <v>23</v>
      </c>
      <c r="H36" s="3">
        <v>23</v>
      </c>
      <c r="I36" s="3">
        <v>21</v>
      </c>
      <c r="J36" s="3">
        <v>4</v>
      </c>
      <c r="K36" s="3">
        <v>7</v>
      </c>
      <c r="L36" s="3">
        <v>3</v>
      </c>
      <c r="M36" s="3">
        <v>4</v>
      </c>
      <c r="N36" s="3">
        <v>6</v>
      </c>
      <c r="O36" s="3">
        <v>4</v>
      </c>
      <c r="P36" s="5">
        <f>SUM(B36:O36)</f>
        <v>141</v>
      </c>
    </row>
    <row r="37" spans="1:16" x14ac:dyDescent="0.25">
      <c r="A37" s="4" t="s">
        <v>1</v>
      </c>
      <c r="B37" s="2">
        <v>0</v>
      </c>
      <c r="C37" s="2">
        <v>0</v>
      </c>
      <c r="D37" s="2">
        <v>4</v>
      </c>
      <c r="E37" s="2">
        <v>2</v>
      </c>
      <c r="F37" s="2">
        <v>1</v>
      </c>
      <c r="G37" s="2">
        <v>0</v>
      </c>
      <c r="H37" s="2">
        <v>5</v>
      </c>
      <c r="I37" s="2">
        <v>0</v>
      </c>
      <c r="J37" s="2">
        <v>0</v>
      </c>
      <c r="K37" s="2">
        <v>1</v>
      </c>
      <c r="L37" s="2">
        <v>1</v>
      </c>
      <c r="M37" s="2">
        <v>1</v>
      </c>
      <c r="N37" s="2">
        <v>4</v>
      </c>
      <c r="O37" s="2">
        <v>0</v>
      </c>
      <c r="P37" s="6">
        <f t="shared" ref="P37:P38" si="44">SUM(B37:O37)</f>
        <v>19</v>
      </c>
    </row>
    <row r="38" spans="1:16" x14ac:dyDescent="0.25">
      <c r="A38" s="9" t="s">
        <v>2</v>
      </c>
      <c r="B38" s="3">
        <v>0</v>
      </c>
      <c r="C38" s="3">
        <v>3</v>
      </c>
      <c r="D38" s="3">
        <v>2</v>
      </c>
      <c r="E38" s="3">
        <v>4</v>
      </c>
      <c r="F38" s="3">
        <v>0</v>
      </c>
      <c r="G38" s="3">
        <v>0</v>
      </c>
      <c r="H38" s="3">
        <v>3</v>
      </c>
      <c r="I38" s="3">
        <v>5</v>
      </c>
      <c r="J38" s="3">
        <v>2</v>
      </c>
      <c r="K38" s="3">
        <v>4</v>
      </c>
      <c r="L38" s="3">
        <v>3</v>
      </c>
      <c r="M38" s="3">
        <v>2</v>
      </c>
      <c r="N38" s="3">
        <v>1</v>
      </c>
      <c r="O38" s="3">
        <v>4</v>
      </c>
      <c r="P38" s="5">
        <f t="shared" si="44"/>
        <v>33</v>
      </c>
    </row>
    <row r="39" spans="1:16" x14ac:dyDescent="0.25">
      <c r="A39" s="4" t="s">
        <v>20</v>
      </c>
      <c r="B39" s="4">
        <f>SUM(B36:B38)</f>
        <v>1</v>
      </c>
      <c r="C39" s="4">
        <f t="shared" ref="C39" si="45">SUM(C36:C38)</f>
        <v>4</v>
      </c>
      <c r="D39" s="4">
        <f t="shared" ref="D39" si="46">SUM(D36:D38)</f>
        <v>16</v>
      </c>
      <c r="E39" s="4">
        <f t="shared" ref="E39" si="47">SUM(E36:E38)</f>
        <v>14</v>
      </c>
      <c r="F39" s="4">
        <f t="shared" ref="F39" si="48">SUM(F36:F38)</f>
        <v>27</v>
      </c>
      <c r="G39" s="4">
        <f t="shared" ref="G39" si="49">SUM(G36:G38)</f>
        <v>23</v>
      </c>
      <c r="H39" s="4">
        <f t="shared" ref="H39" si="50">SUM(H36:H38)</f>
        <v>31</v>
      </c>
      <c r="I39" s="4">
        <f t="shared" ref="I39" si="51">SUM(I36:I38)</f>
        <v>26</v>
      </c>
      <c r="J39" s="4">
        <f t="shared" ref="J39" si="52">SUM(J36:J38)</f>
        <v>6</v>
      </c>
      <c r="K39" s="4">
        <f t="shared" ref="K39" si="53">SUM(K36:K38)</f>
        <v>12</v>
      </c>
      <c r="L39" s="4">
        <f t="shared" ref="L39" si="54">SUM(L36:L38)</f>
        <v>7</v>
      </c>
      <c r="M39" s="4">
        <f t="shared" ref="M39" si="55">SUM(M36:M38)</f>
        <v>7</v>
      </c>
      <c r="N39" s="4">
        <f t="shared" ref="N39" si="56">SUM(N36:N38)</f>
        <v>11</v>
      </c>
      <c r="O39" s="4">
        <f t="shared" ref="O39" si="57">SUM(O36:O38)</f>
        <v>8</v>
      </c>
    </row>
    <row r="42" spans="1:16" x14ac:dyDescent="0.25">
      <c r="A42" s="8" t="s">
        <v>3</v>
      </c>
      <c r="B42" s="1">
        <v>40598</v>
      </c>
      <c r="C42" s="8" t="s">
        <v>4</v>
      </c>
      <c r="D42" s="7">
        <v>2</v>
      </c>
      <c r="E42" s="8" t="s">
        <v>21</v>
      </c>
      <c r="F42" t="s">
        <v>26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1</v>
      </c>
      <c r="C44" s="3">
        <v>2</v>
      </c>
      <c r="D44" s="3">
        <v>9</v>
      </c>
      <c r="E44" s="3">
        <v>0</v>
      </c>
      <c r="F44" s="3">
        <v>3</v>
      </c>
      <c r="G44" s="3">
        <v>2</v>
      </c>
      <c r="H44" s="3">
        <v>9</v>
      </c>
      <c r="I44" s="3">
        <v>7</v>
      </c>
      <c r="J44" s="3">
        <v>8</v>
      </c>
      <c r="K44" s="3">
        <v>10</v>
      </c>
      <c r="L44" s="3">
        <v>14</v>
      </c>
      <c r="M44" s="3">
        <v>5</v>
      </c>
      <c r="N44" s="3">
        <v>7</v>
      </c>
      <c r="O44" s="3">
        <v>7</v>
      </c>
      <c r="P44" s="5">
        <f>SUM(B44:O44)</f>
        <v>84</v>
      </c>
    </row>
    <row r="45" spans="1:16" x14ac:dyDescent="0.25">
      <c r="A45" s="4" t="s">
        <v>1</v>
      </c>
      <c r="B45" s="2">
        <v>0</v>
      </c>
      <c r="C45" s="2">
        <v>2</v>
      </c>
      <c r="D45" s="2">
        <v>3</v>
      </c>
      <c r="E45" s="2">
        <v>4</v>
      </c>
      <c r="F45" s="2">
        <v>8</v>
      </c>
      <c r="G45" s="2">
        <v>0</v>
      </c>
      <c r="H45" s="2">
        <v>0</v>
      </c>
      <c r="I45" s="2">
        <v>0</v>
      </c>
      <c r="J45" s="2">
        <v>2</v>
      </c>
      <c r="K45" s="2">
        <v>2</v>
      </c>
      <c r="L45" s="2">
        <v>6</v>
      </c>
      <c r="M45" s="2">
        <v>4</v>
      </c>
      <c r="N45" s="2">
        <v>0</v>
      </c>
      <c r="O45" s="2">
        <v>0</v>
      </c>
      <c r="P45" s="6">
        <f t="shared" ref="P45:P46" si="58">SUM(B45:O45)</f>
        <v>31</v>
      </c>
    </row>
    <row r="46" spans="1:16" x14ac:dyDescent="0.25">
      <c r="A46" s="9" t="s">
        <v>2</v>
      </c>
      <c r="B46" s="3">
        <v>0</v>
      </c>
      <c r="C46" s="3">
        <v>5</v>
      </c>
      <c r="D46" s="3">
        <v>10</v>
      </c>
      <c r="E46" s="3">
        <v>1</v>
      </c>
      <c r="F46" s="3">
        <v>5</v>
      </c>
      <c r="G46" s="3">
        <v>2</v>
      </c>
      <c r="H46" s="3">
        <v>14</v>
      </c>
      <c r="I46" s="3">
        <v>0</v>
      </c>
      <c r="J46" s="3">
        <v>3</v>
      </c>
      <c r="K46" s="3">
        <v>3</v>
      </c>
      <c r="L46" s="3">
        <v>2</v>
      </c>
      <c r="M46" s="3">
        <v>0</v>
      </c>
      <c r="N46" s="3">
        <v>0</v>
      </c>
      <c r="O46" s="3">
        <v>2</v>
      </c>
      <c r="P46" s="5">
        <f t="shared" si="58"/>
        <v>47</v>
      </c>
    </row>
    <row r="47" spans="1:16" x14ac:dyDescent="0.25">
      <c r="A47" s="4" t="s">
        <v>20</v>
      </c>
      <c r="B47" s="4">
        <f>SUM(B44:B46)</f>
        <v>1</v>
      </c>
      <c r="C47" s="4">
        <f t="shared" ref="C47" si="59">SUM(C44:C46)</f>
        <v>9</v>
      </c>
      <c r="D47" s="4">
        <f t="shared" ref="D47" si="60">SUM(D44:D46)</f>
        <v>22</v>
      </c>
      <c r="E47" s="4">
        <f t="shared" ref="E47" si="61">SUM(E44:E46)</f>
        <v>5</v>
      </c>
      <c r="F47" s="4">
        <f t="shared" ref="F47" si="62">SUM(F44:F46)</f>
        <v>16</v>
      </c>
      <c r="G47" s="4">
        <f t="shared" ref="G47" si="63">SUM(G44:G46)</f>
        <v>4</v>
      </c>
      <c r="H47" s="4">
        <f t="shared" ref="H47" si="64">SUM(H44:H46)</f>
        <v>23</v>
      </c>
      <c r="I47" s="4">
        <f t="shared" ref="I47" si="65">SUM(I44:I46)</f>
        <v>7</v>
      </c>
      <c r="J47" s="4">
        <f t="shared" ref="J47" si="66">SUM(J44:J46)</f>
        <v>13</v>
      </c>
      <c r="K47" s="4">
        <f t="shared" ref="K47" si="67">SUM(K44:K46)</f>
        <v>15</v>
      </c>
      <c r="L47" s="4">
        <f t="shared" ref="L47" si="68">SUM(L44:L46)</f>
        <v>22</v>
      </c>
      <c r="M47" s="4">
        <f t="shared" ref="M47" si="69">SUM(M44:M46)</f>
        <v>9</v>
      </c>
      <c r="N47" s="4">
        <f t="shared" ref="N47" si="70">SUM(N44:N46)</f>
        <v>7</v>
      </c>
      <c r="O47" s="4">
        <f t="shared" ref="O47" si="71">SUM(O44:O46)</f>
        <v>9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40599</v>
      </c>
      <c r="C50" s="8" t="s">
        <v>4</v>
      </c>
      <c r="D50" s="7">
        <v>2</v>
      </c>
      <c r="E50" s="8" t="s">
        <v>21</v>
      </c>
      <c r="F50" t="s">
        <v>22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0</v>
      </c>
      <c r="C52" s="3">
        <v>4</v>
      </c>
      <c r="D52" s="3">
        <v>9</v>
      </c>
      <c r="E52" s="3">
        <v>11</v>
      </c>
      <c r="F52" s="3">
        <v>7</v>
      </c>
      <c r="G52" s="3">
        <v>10</v>
      </c>
      <c r="H52" s="3">
        <v>10</v>
      </c>
      <c r="I52" s="3">
        <v>11</v>
      </c>
      <c r="J52" s="3">
        <v>1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5">
        <f>SUM(B52:O52)</f>
        <v>65</v>
      </c>
    </row>
    <row r="53" spans="1:16" x14ac:dyDescent="0.25">
      <c r="A53" s="4" t="s">
        <v>1</v>
      </c>
      <c r="B53" s="2">
        <v>0</v>
      </c>
      <c r="C53" s="2">
        <v>0</v>
      </c>
      <c r="D53" s="2">
        <v>0</v>
      </c>
      <c r="E53" s="2">
        <v>2</v>
      </c>
      <c r="F53" s="2">
        <v>0</v>
      </c>
      <c r="G53" s="2">
        <v>1</v>
      </c>
      <c r="H53" s="2">
        <v>1</v>
      </c>
      <c r="I53" s="2">
        <v>0</v>
      </c>
      <c r="J53" s="2">
        <v>1</v>
      </c>
      <c r="K53" s="2">
        <v>1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2">SUM(B53:O53)</f>
        <v>6</v>
      </c>
    </row>
    <row r="54" spans="1:16" x14ac:dyDescent="0.25">
      <c r="A54" s="9" t="s">
        <v>2</v>
      </c>
      <c r="B54" s="3">
        <v>0</v>
      </c>
      <c r="C54" s="3">
        <v>7</v>
      </c>
      <c r="D54" s="3">
        <v>4</v>
      </c>
      <c r="E54" s="3">
        <v>1</v>
      </c>
      <c r="F54" s="3">
        <v>2</v>
      </c>
      <c r="G54" s="3">
        <v>6</v>
      </c>
      <c r="H54" s="3">
        <v>0</v>
      </c>
      <c r="I54" s="3">
        <v>3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5">
        <f t="shared" si="72"/>
        <v>23</v>
      </c>
    </row>
    <row r="55" spans="1:16" x14ac:dyDescent="0.25">
      <c r="A55" s="4" t="s">
        <v>20</v>
      </c>
      <c r="B55" s="4">
        <f>SUM(B52:B54)</f>
        <v>0</v>
      </c>
      <c r="C55" s="4">
        <f t="shared" ref="C55" si="73">SUM(C52:C54)</f>
        <v>11</v>
      </c>
      <c r="D55" s="4">
        <f t="shared" ref="D55" si="74">SUM(D52:D54)</f>
        <v>13</v>
      </c>
      <c r="E55" s="4">
        <f t="shared" ref="E55" si="75">SUM(E52:E54)</f>
        <v>14</v>
      </c>
      <c r="F55" s="4">
        <f t="shared" ref="F55" si="76">SUM(F52:F54)</f>
        <v>9</v>
      </c>
      <c r="G55" s="4">
        <f t="shared" ref="G55" si="77">SUM(G52:G54)</f>
        <v>17</v>
      </c>
      <c r="H55" s="4">
        <f t="shared" ref="H55" si="78">SUM(H52:H54)</f>
        <v>11</v>
      </c>
      <c r="I55" s="4">
        <f t="shared" ref="I55" si="79">SUM(I52:I54)</f>
        <v>14</v>
      </c>
      <c r="J55" s="4">
        <f t="shared" ref="J55" si="80">SUM(J52:J54)</f>
        <v>2</v>
      </c>
      <c r="K55" s="4">
        <f t="shared" ref="K55" si="81">SUM(K52:K54)</f>
        <v>3</v>
      </c>
      <c r="L55" s="4">
        <f t="shared" ref="L55" si="82">SUM(L52:L54)</f>
        <v>0</v>
      </c>
      <c r="M55" s="4">
        <f t="shared" ref="M55" si="83">SUM(M52:M54)</f>
        <v>0</v>
      </c>
      <c r="N55" s="4">
        <f t="shared" ref="N55" si="84">SUM(N52:N54)</f>
        <v>0</v>
      </c>
      <c r="O55" s="4">
        <f t="shared" ref="O55" si="85">SUM(O52:O54)</f>
        <v>0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40602</v>
      </c>
      <c r="C58" s="8" t="s">
        <v>4</v>
      </c>
      <c r="D58" s="7">
        <v>3</v>
      </c>
      <c r="E58" s="8" t="s">
        <v>21</v>
      </c>
      <c r="F58" t="s">
        <v>23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0</v>
      </c>
      <c r="C60" s="3">
        <v>3</v>
      </c>
      <c r="D60" s="3">
        <v>3</v>
      </c>
      <c r="E60" s="3">
        <v>17</v>
      </c>
      <c r="F60" s="3">
        <v>12</v>
      </c>
      <c r="G60" s="3">
        <v>14</v>
      </c>
      <c r="H60" s="3">
        <v>15</v>
      </c>
      <c r="I60" s="3">
        <v>14</v>
      </c>
      <c r="J60" s="3">
        <v>0</v>
      </c>
      <c r="K60" s="3">
        <v>1</v>
      </c>
      <c r="L60" s="3">
        <v>3</v>
      </c>
      <c r="M60" s="3">
        <v>3</v>
      </c>
      <c r="N60" s="3">
        <v>3</v>
      </c>
      <c r="O60" s="3">
        <v>3</v>
      </c>
      <c r="P60" s="5">
        <f>SUM(B60:O60)</f>
        <v>91</v>
      </c>
    </row>
    <row r="61" spans="1:16" x14ac:dyDescent="0.25">
      <c r="A61" s="4" t="s">
        <v>1</v>
      </c>
      <c r="B61" s="2">
        <v>0</v>
      </c>
      <c r="C61" s="2">
        <v>0</v>
      </c>
      <c r="D61" s="2">
        <v>4</v>
      </c>
      <c r="E61" s="2">
        <v>3</v>
      </c>
      <c r="F61" s="2">
        <v>2</v>
      </c>
      <c r="G61" s="2">
        <v>2</v>
      </c>
      <c r="H61" s="2">
        <v>0</v>
      </c>
      <c r="I61" s="2">
        <v>0</v>
      </c>
      <c r="J61" s="2">
        <v>0</v>
      </c>
      <c r="K61" s="2">
        <v>3</v>
      </c>
      <c r="L61" s="2">
        <v>14</v>
      </c>
      <c r="M61" s="2">
        <v>2</v>
      </c>
      <c r="N61" s="2">
        <v>2</v>
      </c>
      <c r="O61" s="2">
        <v>1</v>
      </c>
      <c r="P61" s="6">
        <f t="shared" ref="P61:P62" si="86">SUM(B61:O61)</f>
        <v>33</v>
      </c>
    </row>
    <row r="62" spans="1:16" x14ac:dyDescent="0.25">
      <c r="A62" s="9" t="s">
        <v>2</v>
      </c>
      <c r="B62" s="3">
        <v>7</v>
      </c>
      <c r="C62" s="3">
        <v>10</v>
      </c>
      <c r="D62" s="3">
        <v>7</v>
      </c>
      <c r="E62" s="3">
        <v>0</v>
      </c>
      <c r="F62" s="3">
        <v>8</v>
      </c>
      <c r="G62" s="3">
        <v>3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5">
        <f t="shared" si="86"/>
        <v>37</v>
      </c>
    </row>
    <row r="63" spans="1:16" x14ac:dyDescent="0.25">
      <c r="A63" s="4" t="s">
        <v>20</v>
      </c>
      <c r="B63" s="4">
        <f t="shared" ref="B63:O63" si="87">SUM(B60:B62)</f>
        <v>7</v>
      </c>
      <c r="C63" s="4">
        <f t="shared" si="87"/>
        <v>13</v>
      </c>
      <c r="D63" s="4">
        <f t="shared" si="87"/>
        <v>14</v>
      </c>
      <c r="E63" s="4">
        <f t="shared" si="87"/>
        <v>20</v>
      </c>
      <c r="F63" s="4">
        <f t="shared" si="87"/>
        <v>22</v>
      </c>
      <c r="G63" s="4">
        <f t="shared" si="87"/>
        <v>19</v>
      </c>
      <c r="H63" s="4">
        <f t="shared" si="87"/>
        <v>15</v>
      </c>
      <c r="I63" s="4">
        <f t="shared" si="87"/>
        <v>14</v>
      </c>
      <c r="J63" s="4">
        <f t="shared" si="87"/>
        <v>0</v>
      </c>
      <c r="K63" s="4">
        <f t="shared" si="87"/>
        <v>6</v>
      </c>
      <c r="L63" s="4">
        <f t="shared" si="87"/>
        <v>17</v>
      </c>
      <c r="M63" s="4">
        <f t="shared" si="87"/>
        <v>5</v>
      </c>
      <c r="N63" s="4">
        <f t="shared" si="87"/>
        <v>5</v>
      </c>
      <c r="O63" s="4">
        <f t="shared" si="87"/>
        <v>4</v>
      </c>
    </row>
    <row r="66" spans="1:16" x14ac:dyDescent="0.25">
      <c r="A66" s="8" t="s">
        <v>3</v>
      </c>
      <c r="B66" s="1">
        <v>40603</v>
      </c>
      <c r="C66" s="8" t="s">
        <v>4</v>
      </c>
      <c r="D66" s="7">
        <v>3</v>
      </c>
      <c r="E66" s="8" t="s">
        <v>21</v>
      </c>
      <c r="F66" t="s">
        <v>24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0</v>
      </c>
      <c r="C68" s="3">
        <v>3</v>
      </c>
      <c r="D68" s="3">
        <v>5</v>
      </c>
      <c r="E68" s="3">
        <v>7</v>
      </c>
      <c r="F68" s="3">
        <v>11</v>
      </c>
      <c r="G68" s="3">
        <v>13</v>
      </c>
      <c r="H68" s="3">
        <v>2</v>
      </c>
      <c r="I68" s="3">
        <v>7</v>
      </c>
      <c r="J68" s="3">
        <v>10</v>
      </c>
      <c r="K68" s="3">
        <v>7</v>
      </c>
      <c r="L68" s="3">
        <v>12</v>
      </c>
      <c r="M68" s="3">
        <v>7</v>
      </c>
      <c r="N68" s="3">
        <v>3</v>
      </c>
      <c r="O68" s="3">
        <v>2</v>
      </c>
      <c r="P68" s="5">
        <f>SUM(B68:O68)</f>
        <v>89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8</v>
      </c>
      <c r="F69" s="2">
        <v>29</v>
      </c>
      <c r="G69" s="2">
        <v>28</v>
      </c>
      <c r="H69" s="2">
        <v>5</v>
      </c>
      <c r="I69" s="2">
        <v>3</v>
      </c>
      <c r="J69" s="2">
        <v>0</v>
      </c>
      <c r="K69" s="2">
        <v>1</v>
      </c>
      <c r="L69" s="2">
        <v>2</v>
      </c>
      <c r="M69" s="2">
        <v>2</v>
      </c>
      <c r="N69" s="2">
        <v>0</v>
      </c>
      <c r="O69" s="2">
        <v>0</v>
      </c>
      <c r="P69" s="6">
        <f t="shared" ref="P69:P70" si="88">SUM(B69:O69)</f>
        <v>78</v>
      </c>
    </row>
    <row r="70" spans="1:16" x14ac:dyDescent="0.25">
      <c r="A70" s="9" t="s">
        <v>2</v>
      </c>
      <c r="B70" s="3">
        <v>0</v>
      </c>
      <c r="C70" s="3">
        <v>2</v>
      </c>
      <c r="D70" s="3">
        <v>5</v>
      </c>
      <c r="E70" s="3">
        <v>10</v>
      </c>
      <c r="F70" s="3">
        <v>11</v>
      </c>
      <c r="G70" s="3">
        <v>11</v>
      </c>
      <c r="H70" s="3">
        <v>6</v>
      </c>
      <c r="I70" s="3">
        <v>7</v>
      </c>
      <c r="J70" s="3">
        <v>7</v>
      </c>
      <c r="K70" s="3">
        <v>4</v>
      </c>
      <c r="L70" s="3">
        <v>9</v>
      </c>
      <c r="M70" s="3">
        <v>3</v>
      </c>
      <c r="N70" s="3">
        <v>1</v>
      </c>
      <c r="O70" s="3">
        <v>0</v>
      </c>
      <c r="P70" s="5">
        <f t="shared" si="88"/>
        <v>76</v>
      </c>
    </row>
    <row r="71" spans="1:16" x14ac:dyDescent="0.25">
      <c r="A71" s="4" t="s">
        <v>20</v>
      </c>
      <c r="B71" s="4">
        <f t="shared" ref="B71:O71" si="89">SUM(B68:B70)</f>
        <v>0</v>
      </c>
      <c r="C71" s="4">
        <f t="shared" si="89"/>
        <v>5</v>
      </c>
      <c r="D71" s="4">
        <f t="shared" si="89"/>
        <v>10</v>
      </c>
      <c r="E71" s="4">
        <f t="shared" si="89"/>
        <v>25</v>
      </c>
      <c r="F71" s="4">
        <f t="shared" si="89"/>
        <v>51</v>
      </c>
      <c r="G71" s="4">
        <f t="shared" si="89"/>
        <v>52</v>
      </c>
      <c r="H71" s="4">
        <f t="shared" si="89"/>
        <v>13</v>
      </c>
      <c r="I71" s="4">
        <f t="shared" si="89"/>
        <v>17</v>
      </c>
      <c r="J71" s="4">
        <f t="shared" si="89"/>
        <v>17</v>
      </c>
      <c r="K71" s="4">
        <f t="shared" si="89"/>
        <v>12</v>
      </c>
      <c r="L71" s="4">
        <f t="shared" si="89"/>
        <v>23</v>
      </c>
      <c r="M71" s="4">
        <f t="shared" si="89"/>
        <v>12</v>
      </c>
      <c r="N71" s="4">
        <f t="shared" si="89"/>
        <v>4</v>
      </c>
      <c r="O71" s="4">
        <f t="shared" si="89"/>
        <v>2</v>
      </c>
    </row>
    <row r="74" spans="1:16" x14ac:dyDescent="0.25">
      <c r="A74" s="8" t="s">
        <v>3</v>
      </c>
      <c r="B74" s="1">
        <v>40604</v>
      </c>
      <c r="C74" s="8" t="s">
        <v>4</v>
      </c>
      <c r="D74" s="7">
        <v>3</v>
      </c>
      <c r="E74" s="8" t="s">
        <v>21</v>
      </c>
      <c r="F74" t="s">
        <v>25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1</v>
      </c>
      <c r="D76" s="3">
        <v>3</v>
      </c>
      <c r="E76" s="3">
        <v>14</v>
      </c>
      <c r="F76" s="3">
        <v>4</v>
      </c>
      <c r="G76" s="3">
        <v>11</v>
      </c>
      <c r="H76" s="3">
        <v>4</v>
      </c>
      <c r="I76" s="3">
        <v>5</v>
      </c>
      <c r="J76" s="3">
        <v>8</v>
      </c>
      <c r="K76" s="3">
        <v>2</v>
      </c>
      <c r="L76" s="3">
        <v>10</v>
      </c>
      <c r="M76" s="3">
        <v>3</v>
      </c>
      <c r="N76" s="3">
        <v>2</v>
      </c>
      <c r="O76" s="3">
        <v>3</v>
      </c>
      <c r="P76" s="5">
        <f>SUM(B76:O76)</f>
        <v>70</v>
      </c>
    </row>
    <row r="77" spans="1:16" x14ac:dyDescent="0.25">
      <c r="A77" s="4" t="s">
        <v>1</v>
      </c>
      <c r="B77" s="2">
        <v>0</v>
      </c>
      <c r="C77" s="2">
        <v>0</v>
      </c>
      <c r="D77" s="2">
        <v>14</v>
      </c>
      <c r="E77" s="2">
        <v>3</v>
      </c>
      <c r="F77" s="2">
        <v>4</v>
      </c>
      <c r="G77" s="2">
        <v>1</v>
      </c>
      <c r="H77" s="2">
        <v>0</v>
      </c>
      <c r="I77" s="2">
        <v>3</v>
      </c>
      <c r="J77" s="2">
        <v>3</v>
      </c>
      <c r="K77" s="2">
        <v>2</v>
      </c>
      <c r="L77" s="2">
        <v>0</v>
      </c>
      <c r="M77" s="2">
        <v>10</v>
      </c>
      <c r="N77" s="2">
        <v>0</v>
      </c>
      <c r="O77" s="2">
        <v>0</v>
      </c>
      <c r="P77" s="6">
        <f t="shared" ref="P77:P78" si="90">SUM(B77:O77)</f>
        <v>40</v>
      </c>
    </row>
    <row r="78" spans="1:16" x14ac:dyDescent="0.25">
      <c r="A78" s="9" t="s">
        <v>2</v>
      </c>
      <c r="B78" s="3">
        <v>0</v>
      </c>
      <c r="C78" s="3">
        <v>1</v>
      </c>
      <c r="D78" s="3">
        <v>11</v>
      </c>
      <c r="E78" s="3">
        <v>1</v>
      </c>
      <c r="F78" s="3">
        <v>0</v>
      </c>
      <c r="G78" s="3">
        <v>0</v>
      </c>
      <c r="H78" s="3">
        <v>1</v>
      </c>
      <c r="I78" s="3">
        <v>2</v>
      </c>
      <c r="J78" s="3">
        <v>3</v>
      </c>
      <c r="K78" s="3">
        <v>0</v>
      </c>
      <c r="L78" s="3">
        <v>0</v>
      </c>
      <c r="M78" s="3">
        <v>0</v>
      </c>
      <c r="N78" s="3">
        <v>3</v>
      </c>
      <c r="O78" s="3">
        <v>6</v>
      </c>
      <c r="P78" s="5">
        <f t="shared" si="90"/>
        <v>28</v>
      </c>
    </row>
    <row r="79" spans="1:16" x14ac:dyDescent="0.25">
      <c r="A79" s="4" t="s">
        <v>20</v>
      </c>
      <c r="B79" s="4">
        <f t="shared" ref="B79:O79" si="91">SUM(B76:B78)</f>
        <v>0</v>
      </c>
      <c r="C79" s="4">
        <f t="shared" si="91"/>
        <v>2</v>
      </c>
      <c r="D79" s="4">
        <f t="shared" si="91"/>
        <v>28</v>
      </c>
      <c r="E79" s="4">
        <f t="shared" si="91"/>
        <v>18</v>
      </c>
      <c r="F79" s="4">
        <f t="shared" si="91"/>
        <v>8</v>
      </c>
      <c r="G79" s="4">
        <f t="shared" si="91"/>
        <v>12</v>
      </c>
      <c r="H79" s="4">
        <f t="shared" si="91"/>
        <v>5</v>
      </c>
      <c r="I79" s="4">
        <f t="shared" si="91"/>
        <v>10</v>
      </c>
      <c r="J79" s="4">
        <f t="shared" si="91"/>
        <v>14</v>
      </c>
      <c r="K79" s="4">
        <f t="shared" si="91"/>
        <v>4</v>
      </c>
      <c r="L79" s="4">
        <f t="shared" si="91"/>
        <v>10</v>
      </c>
      <c r="M79" s="4">
        <f t="shared" si="91"/>
        <v>13</v>
      </c>
      <c r="N79" s="4">
        <f t="shared" si="91"/>
        <v>5</v>
      </c>
      <c r="O79" s="4">
        <f t="shared" si="91"/>
        <v>9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8" t="s">
        <v>54</v>
      </c>
      <c r="C1" s="38" t="s">
        <v>55</v>
      </c>
      <c r="D1" t="s">
        <v>56</v>
      </c>
    </row>
    <row r="2" spans="1:4" x14ac:dyDescent="0.25">
      <c r="A2" t="s">
        <v>62</v>
      </c>
      <c r="B2" s="19">
        <f>AVERAGE('Door Count Week 1'!K9,'Door Count Week 2'!K9,'Door Count Week 3'!K9)</f>
        <v>1707.5</v>
      </c>
      <c r="C2" s="19">
        <f>AVERAGE('Door Count Week 1'!L9,'Door Count Week 2'!L9,'Door Count Week 3'!L9)</f>
        <v>3415</v>
      </c>
      <c r="D2" s="19">
        <f>AVERAGE('Door Count Week 1'!M9,'Door Count Week 2'!M9,'Door Count Week 3'!M9)</f>
        <v>1775.8</v>
      </c>
    </row>
    <row r="3" spans="1:4" x14ac:dyDescent="0.25">
      <c r="A3" t="s">
        <v>63</v>
      </c>
      <c r="B3" s="19">
        <f>AVERAGE('Door Count Week 1'!K10,'Door Count Week 2'!$K$10,'Door Count Week 3'!$K$10)</f>
        <v>1827.6666666666667</v>
      </c>
      <c r="C3" s="19">
        <f>AVERAGE('Door Count Week 1'!L10,'Door Count Week 2'!L10,'Door Count Week 3'!L10)</f>
        <v>3655.3333333333335</v>
      </c>
      <c r="D3" s="19">
        <f>AVERAGE('Door Count Week 1'!M10,'Door Count Week 2'!M10,'Door Count Week 3'!M10)</f>
        <v>1900.7733333333333</v>
      </c>
    </row>
    <row r="4" spans="1:4" x14ac:dyDescent="0.25">
      <c r="A4" t="s">
        <v>64</v>
      </c>
      <c r="B4" s="19">
        <f>AVERAGE('Door Count Week 1'!K11,'Door Count Week 2'!$K$10,'Door Count Week 3'!$K$10)</f>
        <v>1792.8333333333333</v>
      </c>
      <c r="C4" s="19">
        <f>AVERAGE('Door Count Week 1'!L11,'Door Count Week 2'!L11,'Door Count Week 3'!L11)</f>
        <v>3333.3333333333335</v>
      </c>
      <c r="D4" s="19">
        <f>AVERAGE('Door Count Week 1'!M11,'Door Count Week 2'!M11,'Door Count Week 3'!M11)</f>
        <v>1733.3333333333333</v>
      </c>
    </row>
    <row r="5" spans="1:4" x14ac:dyDescent="0.25">
      <c r="A5" t="s">
        <v>65</v>
      </c>
      <c r="B5" s="19">
        <f>AVERAGE('Door Count Week 1'!K12,'Door Count Week 2'!$K$10,'Door Count Week 3'!$K$10)</f>
        <v>1795.8333333333333</v>
      </c>
      <c r="C5" s="19">
        <f>AVERAGE('Door Count Week 1'!L12,'Door Count Week 2'!L12,'Door Count Week 3'!L12)</f>
        <v>3432.3333333333335</v>
      </c>
      <c r="D5" s="19">
        <f>AVERAGE('Door Count Week 1'!M12,'Door Count Week 2'!M12,'Door Count Week 3'!M12)</f>
        <v>1784.8133333333333</v>
      </c>
    </row>
    <row r="6" spans="1:4" x14ac:dyDescent="0.25">
      <c r="A6" t="s">
        <v>66</v>
      </c>
      <c r="B6" s="19">
        <f>AVERAGE('Door Count Week 1'!K13,'Door Count Week 2'!$K$10,'Door Count Week 3'!$K$10)</f>
        <v>1529.5</v>
      </c>
      <c r="C6" s="19">
        <f>AVERAGE('Door Count Week 1'!L13,'Door Count Week 2'!L13,'Door Count Week 3'!L13)</f>
        <v>1707.6666666666667</v>
      </c>
      <c r="D6" s="19">
        <f>AVERAGE('Door Count Week 1'!M13,'Door Count Week 2'!M13,'Door Count Week 3'!M13)</f>
        <v>887.98666666666668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3" sqref="A3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48"/>
      <c r="B1" s="51" t="s">
        <v>78</v>
      </c>
      <c r="C1" s="50"/>
      <c r="D1" s="50"/>
      <c r="E1" s="50"/>
      <c r="F1" s="50"/>
      <c r="G1" s="49"/>
    </row>
    <row r="2" spans="1:7" ht="30" customHeight="1" x14ac:dyDescent="0.25">
      <c r="A2" s="48"/>
      <c r="B2" s="46" t="s">
        <v>77</v>
      </c>
      <c r="C2" s="46" t="s">
        <v>76</v>
      </c>
      <c r="D2" s="46" t="s">
        <v>75</v>
      </c>
      <c r="E2" s="47" t="s">
        <v>74</v>
      </c>
      <c r="F2" s="46" t="s">
        <v>38</v>
      </c>
      <c r="G2" s="46" t="s">
        <v>40</v>
      </c>
    </row>
    <row r="3" spans="1:7" ht="30.75" customHeight="1" x14ac:dyDescent="0.25">
      <c r="A3" s="46" t="s">
        <v>73</v>
      </c>
      <c r="B3" s="45">
        <v>2</v>
      </c>
      <c r="C3" s="45">
        <v>0</v>
      </c>
      <c r="D3" s="45">
        <v>0</v>
      </c>
      <c r="E3" s="45"/>
      <c r="F3" s="45">
        <v>1</v>
      </c>
      <c r="G3" s="45">
        <v>2</v>
      </c>
    </row>
    <row r="4" spans="1:7" ht="30.75" customHeight="1" x14ac:dyDescent="0.25">
      <c r="A4" s="46" t="s">
        <v>72</v>
      </c>
      <c r="B4" s="45">
        <v>9</v>
      </c>
      <c r="C4" s="45">
        <v>6</v>
      </c>
      <c r="D4" s="45">
        <v>0</v>
      </c>
      <c r="E4" s="45" t="s">
        <v>80</v>
      </c>
      <c r="F4" s="45">
        <v>0</v>
      </c>
      <c r="G4" s="45">
        <v>0</v>
      </c>
    </row>
    <row r="5" spans="1:7" ht="30.75" customHeight="1" x14ac:dyDescent="0.25">
      <c r="A5" s="46" t="s">
        <v>71</v>
      </c>
      <c r="B5" s="45">
        <v>12</v>
      </c>
      <c r="C5" s="45">
        <v>10</v>
      </c>
      <c r="D5" s="45">
        <v>5</v>
      </c>
      <c r="E5" s="45"/>
      <c r="F5" s="45">
        <v>0</v>
      </c>
      <c r="G5" s="45">
        <v>0</v>
      </c>
    </row>
    <row r="6" spans="1:7" ht="30.75" customHeight="1" x14ac:dyDescent="0.25">
      <c r="A6" s="46" t="s">
        <v>70</v>
      </c>
      <c r="B6" s="45">
        <v>10</v>
      </c>
      <c r="C6" s="45">
        <v>9</v>
      </c>
      <c r="D6" s="45">
        <v>6</v>
      </c>
      <c r="E6" s="45" t="s">
        <v>81</v>
      </c>
      <c r="F6" s="45">
        <v>0</v>
      </c>
      <c r="G6" s="45">
        <v>0</v>
      </c>
    </row>
    <row r="7" spans="1:7" ht="30.75" customHeight="1" x14ac:dyDescent="0.25">
      <c r="A7" s="46" t="s">
        <v>69</v>
      </c>
      <c r="B7" s="45">
        <v>13</v>
      </c>
      <c r="C7" s="45">
        <v>17</v>
      </c>
      <c r="D7" s="45">
        <v>4</v>
      </c>
      <c r="E7" s="45"/>
      <c r="F7" s="45">
        <v>0</v>
      </c>
      <c r="G7" s="45">
        <v>2</v>
      </c>
    </row>
    <row r="8" spans="1:7" ht="30.75" customHeight="1" x14ac:dyDescent="0.25">
      <c r="A8" s="46" t="s">
        <v>68</v>
      </c>
      <c r="B8" s="45">
        <v>7</v>
      </c>
      <c r="C8" s="45">
        <v>4</v>
      </c>
      <c r="D8" s="45">
        <v>1</v>
      </c>
      <c r="E8" s="45"/>
      <c r="F8" s="45">
        <v>0</v>
      </c>
      <c r="G8" s="45">
        <v>0</v>
      </c>
    </row>
    <row r="9" spans="1:7" ht="30.75" customHeight="1" x14ac:dyDescent="0.25">
      <c r="A9" s="46" t="s">
        <v>67</v>
      </c>
      <c r="B9" s="45">
        <v>1</v>
      </c>
      <c r="C9" s="45">
        <v>0</v>
      </c>
      <c r="D9" s="45">
        <v>0</v>
      </c>
      <c r="E9" s="45"/>
      <c r="F9" s="45">
        <v>0</v>
      </c>
      <c r="G9" s="45">
        <v>0</v>
      </c>
    </row>
    <row r="10" spans="1:7" x14ac:dyDescent="0.25">
      <c r="A10" s="46" t="s">
        <v>37</v>
      </c>
      <c r="B10" s="45">
        <f>SUM(B3:B9)</f>
        <v>54</v>
      </c>
      <c r="C10" s="45">
        <f>SUM(C3:C9)</f>
        <v>46</v>
      </c>
      <c r="D10" s="45">
        <f>SUM(D3:D9)</f>
        <v>16</v>
      </c>
      <c r="E10" s="45">
        <f>COUNTA(E3:E9)</f>
        <v>2</v>
      </c>
      <c r="F10" s="45">
        <f>SUM(F3:F9)</f>
        <v>1</v>
      </c>
      <c r="G10" s="45">
        <f>SUM(G3:G9)</f>
        <v>4</v>
      </c>
    </row>
  </sheetData>
  <mergeCells count="2">
    <mergeCell ref="B1:G1"/>
    <mergeCell ref="A1:A2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48"/>
      <c r="B1" s="51" t="s">
        <v>78</v>
      </c>
      <c r="C1" s="50"/>
      <c r="D1" s="50"/>
      <c r="E1" s="50"/>
      <c r="F1" s="50"/>
      <c r="G1" s="49"/>
    </row>
    <row r="2" spans="1:7" ht="30" customHeight="1" x14ac:dyDescent="0.25">
      <c r="A2" s="48"/>
      <c r="B2" s="46" t="s">
        <v>77</v>
      </c>
      <c r="C2" s="46" t="s">
        <v>76</v>
      </c>
      <c r="D2" s="46" t="s">
        <v>75</v>
      </c>
      <c r="E2" s="47" t="s">
        <v>74</v>
      </c>
      <c r="F2" s="46" t="s">
        <v>38</v>
      </c>
      <c r="G2" s="46" t="s">
        <v>40</v>
      </c>
    </row>
    <row r="3" spans="1:7" ht="30.75" customHeight="1" x14ac:dyDescent="0.25">
      <c r="A3" s="46" t="s">
        <v>73</v>
      </c>
      <c r="B3" s="45">
        <v>0</v>
      </c>
      <c r="C3" s="54">
        <v>0</v>
      </c>
      <c r="D3" s="45">
        <v>0</v>
      </c>
      <c r="E3" s="45"/>
      <c r="F3" s="45">
        <v>0</v>
      </c>
      <c r="G3" s="45">
        <v>0</v>
      </c>
    </row>
    <row r="4" spans="1:7" ht="30.75" customHeight="1" x14ac:dyDescent="0.25">
      <c r="A4" s="46" t="s">
        <v>72</v>
      </c>
      <c r="B4" s="45">
        <v>5</v>
      </c>
      <c r="C4" s="45">
        <v>8</v>
      </c>
      <c r="D4" s="45">
        <v>0</v>
      </c>
      <c r="E4" s="45" t="s">
        <v>82</v>
      </c>
      <c r="F4" s="45">
        <v>0</v>
      </c>
      <c r="G4" s="45">
        <v>0</v>
      </c>
    </row>
    <row r="5" spans="1:7" ht="30.75" customHeight="1" x14ac:dyDescent="0.25">
      <c r="A5" s="46" t="s">
        <v>71</v>
      </c>
      <c r="B5" s="45">
        <v>5</v>
      </c>
      <c r="C5" s="45">
        <v>6</v>
      </c>
      <c r="D5" s="45">
        <v>1</v>
      </c>
      <c r="E5" s="45"/>
      <c r="F5" s="45">
        <v>0</v>
      </c>
      <c r="G5" s="45">
        <v>0</v>
      </c>
    </row>
    <row r="6" spans="1:7" ht="30.75" customHeight="1" x14ac:dyDescent="0.25">
      <c r="A6" s="46" t="s">
        <v>70</v>
      </c>
      <c r="B6" s="45">
        <v>5</v>
      </c>
      <c r="C6" s="45">
        <v>6</v>
      </c>
      <c r="D6" s="45">
        <v>1</v>
      </c>
      <c r="E6" s="45"/>
      <c r="F6" s="45">
        <v>0</v>
      </c>
      <c r="G6" s="45">
        <v>0</v>
      </c>
    </row>
    <row r="7" spans="1:7" ht="30.75" customHeight="1" x14ac:dyDescent="0.25">
      <c r="A7" s="46" t="s">
        <v>69</v>
      </c>
      <c r="B7" s="45">
        <v>12</v>
      </c>
      <c r="C7" s="45">
        <v>7</v>
      </c>
      <c r="D7" s="45">
        <v>2</v>
      </c>
      <c r="E7" s="45"/>
      <c r="F7" s="45">
        <v>0</v>
      </c>
      <c r="G7" s="45">
        <v>0</v>
      </c>
    </row>
    <row r="8" spans="1:7" ht="30.75" customHeight="1" x14ac:dyDescent="0.25">
      <c r="A8" s="46" t="s">
        <v>68</v>
      </c>
      <c r="B8" s="45">
        <v>3</v>
      </c>
      <c r="C8" s="45">
        <v>3</v>
      </c>
      <c r="D8" s="45">
        <v>0</v>
      </c>
      <c r="E8" s="45"/>
      <c r="F8" s="45">
        <v>0</v>
      </c>
      <c r="G8" s="45">
        <v>0</v>
      </c>
    </row>
    <row r="9" spans="1:7" ht="30.75" customHeight="1" x14ac:dyDescent="0.25">
      <c r="A9" s="46" t="s">
        <v>67</v>
      </c>
      <c r="B9" s="45">
        <v>1</v>
      </c>
      <c r="C9" s="45">
        <v>1</v>
      </c>
      <c r="D9" s="45">
        <v>0</v>
      </c>
      <c r="E9" s="45"/>
      <c r="F9" s="45">
        <v>0</v>
      </c>
      <c r="G9" s="45">
        <v>0</v>
      </c>
    </row>
    <row r="10" spans="1:7" x14ac:dyDescent="0.25">
      <c r="A10" s="46" t="s">
        <v>37</v>
      </c>
      <c r="B10" s="45">
        <f>SUM(B3:B9)</f>
        <v>31</v>
      </c>
      <c r="C10" s="45">
        <f>SUM(C3:C9)</f>
        <v>31</v>
      </c>
      <c r="D10" s="45">
        <f>SUM(D3:D9)</f>
        <v>4</v>
      </c>
      <c r="E10" s="45">
        <f>COUNTA(E3:E9)</f>
        <v>1</v>
      </c>
      <c r="F10" s="45">
        <f>SUM(F3:F9)</f>
        <v>0</v>
      </c>
      <c r="G10" s="45">
        <f>SUM(G3:G9)</f>
        <v>0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" sqref="B1:G1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48"/>
      <c r="B1" s="51" t="s">
        <v>78</v>
      </c>
      <c r="C1" s="50"/>
      <c r="D1" s="50"/>
      <c r="E1" s="50"/>
      <c r="F1" s="50"/>
      <c r="G1" s="49"/>
    </row>
    <row r="2" spans="1:7" ht="30" customHeight="1" x14ac:dyDescent="0.25">
      <c r="A2" s="48"/>
      <c r="B2" s="46" t="s">
        <v>77</v>
      </c>
      <c r="C2" s="46" t="s">
        <v>76</v>
      </c>
      <c r="D2" s="46" t="s">
        <v>75</v>
      </c>
      <c r="E2" s="47" t="s">
        <v>74</v>
      </c>
      <c r="F2" s="46" t="s">
        <v>38</v>
      </c>
      <c r="G2" s="46" t="s">
        <v>40</v>
      </c>
    </row>
    <row r="3" spans="1:7" ht="30.75" customHeight="1" x14ac:dyDescent="0.25">
      <c r="A3" s="46" t="s">
        <v>73</v>
      </c>
      <c r="B3" s="45">
        <v>0</v>
      </c>
      <c r="C3" s="54">
        <v>3</v>
      </c>
      <c r="D3" s="45">
        <v>0</v>
      </c>
      <c r="E3" s="45"/>
      <c r="F3" s="45">
        <v>0</v>
      </c>
      <c r="G3" s="45">
        <v>0</v>
      </c>
    </row>
    <row r="4" spans="1:7" ht="30.75" customHeight="1" x14ac:dyDescent="0.25">
      <c r="A4" s="46" t="s">
        <v>72</v>
      </c>
      <c r="B4" s="45">
        <v>3</v>
      </c>
      <c r="C4" s="45">
        <v>10</v>
      </c>
      <c r="D4" s="45">
        <v>3</v>
      </c>
      <c r="E4" s="45"/>
      <c r="F4" s="45">
        <v>1</v>
      </c>
      <c r="G4" s="45">
        <v>1</v>
      </c>
    </row>
    <row r="5" spans="1:7" ht="30.75" customHeight="1" x14ac:dyDescent="0.25">
      <c r="A5" s="46" t="s">
        <v>71</v>
      </c>
      <c r="B5" s="45">
        <v>18</v>
      </c>
      <c r="C5" s="45">
        <v>13</v>
      </c>
      <c r="D5" s="45">
        <v>1</v>
      </c>
      <c r="E5" s="45"/>
      <c r="F5" s="45">
        <v>1</v>
      </c>
      <c r="G5" s="45">
        <v>0</v>
      </c>
    </row>
    <row r="6" spans="1:7" ht="30.75" customHeight="1" x14ac:dyDescent="0.25">
      <c r="A6" s="46" t="s">
        <v>70</v>
      </c>
      <c r="B6" s="45">
        <v>7</v>
      </c>
      <c r="C6" s="45">
        <v>6</v>
      </c>
      <c r="D6" s="45">
        <v>4</v>
      </c>
      <c r="E6" s="45" t="s">
        <v>86</v>
      </c>
      <c r="F6" s="45">
        <v>2</v>
      </c>
      <c r="G6" s="45">
        <v>0</v>
      </c>
    </row>
    <row r="7" spans="1:7" ht="30.75" customHeight="1" x14ac:dyDescent="0.25">
      <c r="A7" s="46" t="s">
        <v>69</v>
      </c>
      <c r="B7" s="45">
        <v>26</v>
      </c>
      <c r="C7" s="45">
        <v>11</v>
      </c>
      <c r="D7" s="45">
        <v>3</v>
      </c>
      <c r="E7" s="45"/>
      <c r="F7" s="45">
        <v>5</v>
      </c>
      <c r="G7" s="45">
        <v>1</v>
      </c>
    </row>
    <row r="8" spans="1:7" ht="30.75" customHeight="1" x14ac:dyDescent="0.25">
      <c r="A8" s="46" t="s">
        <v>68</v>
      </c>
      <c r="B8" s="45">
        <v>7</v>
      </c>
      <c r="C8" s="45">
        <v>6</v>
      </c>
      <c r="D8" s="45">
        <v>1</v>
      </c>
      <c r="E8" s="45"/>
      <c r="F8" s="45">
        <v>0</v>
      </c>
      <c r="G8" s="45">
        <v>0</v>
      </c>
    </row>
    <row r="9" spans="1:7" ht="30.75" customHeight="1" x14ac:dyDescent="0.25">
      <c r="A9" s="46" t="s">
        <v>67</v>
      </c>
      <c r="B9" s="45">
        <v>0</v>
      </c>
      <c r="C9" s="45">
        <v>0</v>
      </c>
      <c r="D9" s="45">
        <v>0</v>
      </c>
      <c r="E9" s="45"/>
      <c r="F9" s="45">
        <v>0</v>
      </c>
      <c r="G9" s="45">
        <v>0</v>
      </c>
    </row>
    <row r="10" spans="1:7" x14ac:dyDescent="0.25">
      <c r="A10" s="46" t="s">
        <v>37</v>
      </c>
      <c r="B10" s="45">
        <f>SUM(B3:B9)</f>
        <v>61</v>
      </c>
      <c r="C10" s="45">
        <f>SUM(C3:C9)</f>
        <v>49</v>
      </c>
      <c r="D10" s="45">
        <f>SUM(D3:D9)</f>
        <v>12</v>
      </c>
      <c r="E10" s="45">
        <f>COUNTA(E3:E9)</f>
        <v>1</v>
      </c>
      <c r="F10" s="45">
        <f>SUM(F3:F9)</f>
        <v>9</v>
      </c>
      <c r="G10" s="45">
        <f>SUM(G3:G9)</f>
        <v>2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14" sqref="F14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53"/>
      <c r="B1" s="56" t="s">
        <v>78</v>
      </c>
      <c r="C1" s="57"/>
      <c r="D1" s="57"/>
      <c r="E1" s="57"/>
      <c r="F1" s="57"/>
      <c r="G1" s="57"/>
      <c r="H1" s="57"/>
    </row>
    <row r="2" spans="1:8" ht="30" customHeight="1" x14ac:dyDescent="0.25">
      <c r="A2" s="52"/>
      <c r="B2" s="46" t="s">
        <v>77</v>
      </c>
      <c r="C2" s="46" t="s">
        <v>76</v>
      </c>
      <c r="D2" s="46" t="s">
        <v>75</v>
      </c>
      <c r="E2" s="47" t="s">
        <v>79</v>
      </c>
      <c r="F2" s="46" t="s">
        <v>38</v>
      </c>
      <c r="G2" s="46" t="s">
        <v>40</v>
      </c>
      <c r="H2" s="47" t="s">
        <v>74</v>
      </c>
    </row>
    <row r="3" spans="1:8" ht="30.75" customHeight="1" x14ac:dyDescent="0.25">
      <c r="A3" s="46" t="s">
        <v>73</v>
      </c>
      <c r="B3" s="61">
        <f>AVERAGE('Reference Questions Week 1'!B3,'Reference Questions Week 2'!B3,'Reference Questions Week 3'!B3)</f>
        <v>0.66666666666666663</v>
      </c>
      <c r="C3" s="61">
        <f>AVERAGE('Reference Questions Week 1'!C3,'Reference Questions Week 2'!C3,'Reference Questions Week 3'!C3)</f>
        <v>1</v>
      </c>
      <c r="D3" s="61">
        <f>AVERAGE('Reference Questions Week 1'!D3,'Reference Questions Week 2'!D3,'Reference Questions Week 3'!D3)</f>
        <v>0</v>
      </c>
      <c r="E3" s="61">
        <f>SUM(B3:D3)</f>
        <v>1.6666666666666665</v>
      </c>
      <c r="F3" s="61">
        <f>AVERAGE('Reference Questions Week 1'!F3,'Reference Questions Week 2'!F3,'Reference Questions Week 3'!F3)</f>
        <v>0.33333333333333331</v>
      </c>
      <c r="G3" s="61">
        <f>AVERAGE('Reference Questions Week 1'!G3,'Reference Questions Week 2'!G3,'Reference Questions Week 3'!G3)</f>
        <v>0.66666666666666663</v>
      </c>
      <c r="H3" s="45">
        <f>COUNTA('Reference Questions Week 1'!E3,'Reference Questions Week 2'!E3,'Reference Questions Week 3'!E3)</f>
        <v>0</v>
      </c>
    </row>
    <row r="4" spans="1:8" ht="30.75" customHeight="1" x14ac:dyDescent="0.25">
      <c r="A4" s="46" t="s">
        <v>72</v>
      </c>
      <c r="B4" s="61">
        <f>AVERAGE('Reference Questions Week 1'!B4,'Reference Questions Week 2'!B4,'Reference Questions Week 3'!B4)</f>
        <v>5.666666666666667</v>
      </c>
      <c r="C4" s="61">
        <f>AVERAGE('Reference Questions Week 1'!C4,'Reference Questions Week 2'!C4,'Reference Questions Week 3'!C4)</f>
        <v>8</v>
      </c>
      <c r="D4" s="61">
        <f>AVERAGE('Reference Questions Week 1'!D4,'Reference Questions Week 2'!D4,'Reference Questions Week 3'!D4)</f>
        <v>1</v>
      </c>
      <c r="E4" s="61">
        <f>SUM(B4:D4)</f>
        <v>14.666666666666668</v>
      </c>
      <c r="F4" s="61">
        <f>AVERAGE('Reference Questions Week 1'!F4,'Reference Questions Week 2'!F4,'Reference Questions Week 3'!F4)</f>
        <v>0.33333333333333331</v>
      </c>
      <c r="G4" s="61">
        <f>AVERAGE('Reference Questions Week 1'!G4,'Reference Questions Week 2'!G4,'Reference Questions Week 3'!G4)</f>
        <v>0.33333333333333331</v>
      </c>
      <c r="H4" s="45">
        <f>COUNTA('Reference Questions Week 1'!E4,'Reference Questions Week 2'!E4,'Reference Questions Week 3'!E4)</f>
        <v>2</v>
      </c>
    </row>
    <row r="5" spans="1:8" ht="30.75" customHeight="1" x14ac:dyDescent="0.25">
      <c r="A5" s="46" t="s">
        <v>71</v>
      </c>
      <c r="B5" s="61">
        <f>AVERAGE('Reference Questions Week 1'!B5,'Reference Questions Week 2'!B5,'Reference Questions Week 3'!B5)</f>
        <v>11.666666666666666</v>
      </c>
      <c r="C5" s="61">
        <f>AVERAGE('Reference Questions Week 1'!C5,'Reference Questions Week 2'!C5,'Reference Questions Week 3'!C5)</f>
        <v>9.6666666666666661</v>
      </c>
      <c r="D5" s="61">
        <f>AVERAGE('Reference Questions Week 1'!D5,'Reference Questions Week 2'!D5,'Reference Questions Week 3'!D5)</f>
        <v>2.3333333333333335</v>
      </c>
      <c r="E5" s="61">
        <f>SUM(B5:D5)</f>
        <v>23.666666666666664</v>
      </c>
      <c r="F5" s="61">
        <f>AVERAGE('Reference Questions Week 1'!F5,'Reference Questions Week 2'!F5,'Reference Questions Week 3'!F5)</f>
        <v>0.33333333333333331</v>
      </c>
      <c r="G5" s="61">
        <f>AVERAGE('Reference Questions Week 1'!G5,'Reference Questions Week 2'!G5,'Reference Questions Week 3'!G5)</f>
        <v>0</v>
      </c>
      <c r="H5" s="45">
        <f>COUNTA('Reference Questions Week 1'!E5,'Reference Questions Week 2'!E5,'Reference Questions Week 3'!E5)</f>
        <v>0</v>
      </c>
    </row>
    <row r="6" spans="1:8" ht="30.75" customHeight="1" x14ac:dyDescent="0.25">
      <c r="A6" s="46" t="s">
        <v>70</v>
      </c>
      <c r="B6" s="61">
        <f>AVERAGE('Reference Questions Week 1'!B6,'Reference Questions Week 2'!B6,'Reference Questions Week 3'!B6)</f>
        <v>7.333333333333333</v>
      </c>
      <c r="C6" s="61">
        <f>AVERAGE('Reference Questions Week 1'!C6,'Reference Questions Week 2'!C6,'Reference Questions Week 3'!C6)</f>
        <v>7</v>
      </c>
      <c r="D6" s="61">
        <f>AVERAGE('Reference Questions Week 1'!D6,'Reference Questions Week 2'!D6,'Reference Questions Week 3'!D6)</f>
        <v>3.6666666666666665</v>
      </c>
      <c r="E6" s="61">
        <f>SUM(B6:D6)</f>
        <v>18</v>
      </c>
      <c r="F6" s="61">
        <f>AVERAGE('Reference Questions Week 1'!F6,'Reference Questions Week 2'!F6,'Reference Questions Week 3'!F6)</f>
        <v>0.66666666666666663</v>
      </c>
      <c r="G6" s="61">
        <f>AVERAGE('Reference Questions Week 1'!G6,'Reference Questions Week 2'!G6,'Reference Questions Week 3'!G6)</f>
        <v>0</v>
      </c>
      <c r="H6" s="45">
        <f>COUNTA('Reference Questions Week 1'!E6,'Reference Questions Week 2'!E6,'Reference Questions Week 3'!E6)</f>
        <v>2</v>
      </c>
    </row>
    <row r="7" spans="1:8" ht="30.75" customHeight="1" x14ac:dyDescent="0.25">
      <c r="A7" s="46" t="s">
        <v>69</v>
      </c>
      <c r="B7" s="61">
        <f>AVERAGE('Reference Questions Week 1'!B7,'Reference Questions Week 2'!B7,'Reference Questions Week 3'!B7)</f>
        <v>17</v>
      </c>
      <c r="C7" s="61">
        <f>AVERAGE('Reference Questions Week 1'!C7,'Reference Questions Week 2'!C7,'Reference Questions Week 3'!C7)</f>
        <v>11.666666666666666</v>
      </c>
      <c r="D7" s="61">
        <f>AVERAGE('Reference Questions Week 1'!D7,'Reference Questions Week 2'!D7,'Reference Questions Week 3'!D7)</f>
        <v>3</v>
      </c>
      <c r="E7" s="61">
        <f>SUM(B7:D7)</f>
        <v>31.666666666666664</v>
      </c>
      <c r="F7" s="61">
        <f>AVERAGE('Reference Questions Week 1'!F7,'Reference Questions Week 2'!F7,'Reference Questions Week 3'!F7)</f>
        <v>1.6666666666666667</v>
      </c>
      <c r="G7" s="61">
        <f>AVERAGE('Reference Questions Week 1'!G7,'Reference Questions Week 2'!G7,'Reference Questions Week 3'!G7)</f>
        <v>1</v>
      </c>
      <c r="H7" s="45">
        <f>COUNTA('Reference Questions Week 1'!E7,'Reference Questions Week 2'!E7,'Reference Questions Week 3'!E7)</f>
        <v>0</v>
      </c>
    </row>
    <row r="8" spans="1:8" ht="30.75" customHeight="1" x14ac:dyDescent="0.25">
      <c r="A8" s="46" t="s">
        <v>68</v>
      </c>
      <c r="B8" s="61">
        <f>AVERAGE('Reference Questions Week 1'!B8,'Reference Questions Week 2'!B8,'Reference Questions Week 3'!B8)</f>
        <v>5.666666666666667</v>
      </c>
      <c r="C8" s="61">
        <f>AVERAGE('Reference Questions Week 1'!C8,'Reference Questions Week 2'!C8,'Reference Questions Week 3'!C8)</f>
        <v>4.333333333333333</v>
      </c>
      <c r="D8" s="61">
        <f>AVERAGE('Reference Questions Week 1'!D8,'Reference Questions Week 2'!D8,'Reference Questions Week 3'!D8)</f>
        <v>0.66666666666666663</v>
      </c>
      <c r="E8" s="61">
        <f>SUM(B8:D8)</f>
        <v>10.666666666666666</v>
      </c>
      <c r="F8" s="61">
        <f>AVERAGE('Reference Questions Week 1'!F8,'Reference Questions Week 2'!F8,'Reference Questions Week 3'!F8)</f>
        <v>0</v>
      </c>
      <c r="G8" s="61">
        <f>AVERAGE('Reference Questions Week 1'!G8,'Reference Questions Week 2'!G8,'Reference Questions Week 3'!G8)</f>
        <v>0</v>
      </c>
      <c r="H8" s="45">
        <f>COUNTA('Reference Questions Week 1'!E8,'Reference Questions Week 2'!E8,'Reference Questions Week 3'!E8)</f>
        <v>0</v>
      </c>
    </row>
    <row r="9" spans="1:8" ht="30.75" customHeight="1" x14ac:dyDescent="0.25">
      <c r="A9" s="46" t="s">
        <v>67</v>
      </c>
      <c r="B9" s="61">
        <f>AVERAGE('Reference Questions Week 1'!B9,'Reference Questions Week 2'!B9,'Reference Questions Week 3'!B9)</f>
        <v>0.66666666666666663</v>
      </c>
      <c r="C9" s="61">
        <f>AVERAGE('Reference Questions Week 1'!C9,'Reference Questions Week 2'!C9,'Reference Questions Week 3'!C9)</f>
        <v>0.33333333333333331</v>
      </c>
      <c r="D9" s="61">
        <f>AVERAGE('Reference Questions Week 1'!D9,'Reference Questions Week 2'!D9,'Reference Questions Week 3'!D9)</f>
        <v>0</v>
      </c>
      <c r="E9" s="61">
        <f>SUM(B9:D9)</f>
        <v>1</v>
      </c>
      <c r="F9" s="61">
        <f>AVERAGE('Reference Questions Week 1'!F9,'Reference Questions Week 2'!F9,'Reference Questions Week 3'!F9)</f>
        <v>0</v>
      </c>
      <c r="G9" s="61">
        <f>AVERAGE('Reference Questions Week 1'!G9,'Reference Questions Week 2'!G9,'Reference Questions Week 3'!G9)</f>
        <v>0</v>
      </c>
      <c r="H9" s="45">
        <f>COUNTA('Reference Questions Week 1'!E9,'Reference Questions Week 2'!E9,'Reference Questions Week 3'!E9)</f>
        <v>0</v>
      </c>
    </row>
    <row r="10" spans="1:8" x14ac:dyDescent="0.25">
      <c r="A10" s="46" t="s">
        <v>37</v>
      </c>
      <c r="B10" s="61">
        <f>SUM(B3:B9)</f>
        <v>48.666666666666657</v>
      </c>
      <c r="C10" s="61">
        <f>SUM(C3:C9)</f>
        <v>42</v>
      </c>
      <c r="D10" s="61">
        <f>SUM(D3:D9)</f>
        <v>10.666666666666666</v>
      </c>
      <c r="E10" s="61">
        <f>SUM(E3:E9)</f>
        <v>101.33333333333333</v>
      </c>
      <c r="F10" s="61">
        <f>SUM(F3:F9)</f>
        <v>3.333333333333333</v>
      </c>
      <c r="G10" s="61">
        <f>SUM(G3:G9)</f>
        <v>2</v>
      </c>
      <c r="H10" s="45">
        <f>SUM(H3:H9)</f>
        <v>4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F14" sqref="F1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0" t="s">
        <v>85</v>
      </c>
      <c r="B1" s="60"/>
      <c r="C1" s="60"/>
    </row>
    <row r="2" spans="1:3" x14ac:dyDescent="0.25">
      <c r="A2" s="55"/>
      <c r="B2" s="55"/>
      <c r="C2" s="55"/>
    </row>
    <row r="3" spans="1:3" x14ac:dyDescent="0.25">
      <c r="B3" t="s">
        <v>83</v>
      </c>
      <c r="C3" t="s">
        <v>84</v>
      </c>
    </row>
    <row r="4" spans="1:3" x14ac:dyDescent="0.25">
      <c r="A4" s="1">
        <v>40591</v>
      </c>
      <c r="B4">
        <v>0</v>
      </c>
      <c r="C4">
        <v>0</v>
      </c>
    </row>
    <row r="5" spans="1:3" x14ac:dyDescent="0.25">
      <c r="A5" s="1">
        <v>40592</v>
      </c>
      <c r="B5">
        <v>4</v>
      </c>
      <c r="C5">
        <v>100</v>
      </c>
    </row>
    <row r="6" spans="1:3" x14ac:dyDescent="0.25">
      <c r="A6" s="1">
        <v>40595</v>
      </c>
      <c r="B6">
        <v>1</v>
      </c>
      <c r="C6">
        <v>25</v>
      </c>
    </row>
    <row r="7" spans="1:3" x14ac:dyDescent="0.25">
      <c r="A7" s="1">
        <v>40596</v>
      </c>
      <c r="B7">
        <v>3</v>
      </c>
      <c r="C7">
        <v>75</v>
      </c>
    </row>
    <row r="8" spans="1:3" x14ac:dyDescent="0.25">
      <c r="A8" s="1">
        <v>40597</v>
      </c>
      <c r="B8">
        <v>0</v>
      </c>
      <c r="C8">
        <v>0</v>
      </c>
    </row>
    <row r="9" spans="1:3" x14ac:dyDescent="0.25">
      <c r="A9" s="1">
        <v>40598</v>
      </c>
      <c r="B9">
        <v>2</v>
      </c>
      <c r="C9">
        <v>50</v>
      </c>
    </row>
    <row r="10" spans="1:3" x14ac:dyDescent="0.25">
      <c r="A10" s="1">
        <v>40599</v>
      </c>
      <c r="B10">
        <v>0</v>
      </c>
      <c r="C10">
        <v>0</v>
      </c>
    </row>
    <row r="11" spans="1:3" x14ac:dyDescent="0.25">
      <c r="A11" s="1">
        <v>40602</v>
      </c>
      <c r="B11">
        <v>3</v>
      </c>
      <c r="C11">
        <v>70</v>
      </c>
    </row>
    <row r="12" spans="1:3" x14ac:dyDescent="0.25">
      <c r="A12" s="1">
        <v>40603</v>
      </c>
      <c r="B12">
        <v>2</v>
      </c>
      <c r="C12">
        <v>30</v>
      </c>
    </row>
    <row r="13" spans="1:3" x14ac:dyDescent="0.25">
      <c r="A13" s="1">
        <v>40604</v>
      </c>
      <c r="B13">
        <v>3</v>
      </c>
      <c r="C13">
        <v>65</v>
      </c>
    </row>
    <row r="14" spans="1:3" x14ac:dyDescent="0.25">
      <c r="A14" s="58" t="s">
        <v>37</v>
      </c>
      <c r="B14" s="59">
        <f>SUM(B4:B13)</f>
        <v>18</v>
      </c>
      <c r="C14" s="59">
        <f>SUM(C4:C13)</f>
        <v>415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22"/>
  <sheetViews>
    <sheetView workbookViewId="0">
      <selection activeCell="P20" sqref="P20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AVERAGE(Raw!B4,Raw!B12)</f>
        <v>2.5</v>
      </c>
      <c r="C3" s="3">
        <f>AVERAGE(Raw!C4,Raw!C12)</f>
        <v>3.5</v>
      </c>
      <c r="D3" s="3">
        <f>AVERAGE(Raw!D4,Raw!D12)</f>
        <v>10</v>
      </c>
      <c r="E3" s="3">
        <f>AVERAGE(Raw!E4,Raw!E12)</f>
        <v>11.5</v>
      </c>
      <c r="F3" s="3">
        <f>AVERAGE(Raw!F4,Raw!F12)</f>
        <v>11</v>
      </c>
      <c r="G3" s="3">
        <f>AVERAGE(Raw!G4,Raw!G12)</f>
        <v>11</v>
      </c>
      <c r="H3" s="3">
        <f>AVERAGE(Raw!H4,Raw!H12)</f>
        <v>7.5</v>
      </c>
      <c r="I3" s="3">
        <f>AVERAGE(Raw!I4,Raw!I12)</f>
        <v>4.5</v>
      </c>
      <c r="J3" s="3">
        <f>AVERAGE(Raw!J4,Raw!J12)</f>
        <v>1</v>
      </c>
      <c r="K3" s="3">
        <f>AVERAGE(Raw!K4,Raw!K12)</f>
        <v>3.5</v>
      </c>
      <c r="L3" s="3">
        <f>AVERAGE(Raw!L4,Raw!L12)</f>
        <v>5</v>
      </c>
      <c r="M3" s="3">
        <f>AVERAGE(Raw!M4,Raw!M12)</f>
        <v>2</v>
      </c>
      <c r="N3" s="3">
        <f>AVERAGE(Raw!N4,Raw!N12)</f>
        <v>1</v>
      </c>
      <c r="O3" s="3">
        <f>AVERAGE(Raw!O4,Raw!O12)</f>
        <v>0</v>
      </c>
      <c r="P3" s="5">
        <f>SUM(B3:O3)</f>
        <v>74</v>
      </c>
    </row>
    <row r="4" spans="1:16" x14ac:dyDescent="0.25">
      <c r="A4" s="13" t="s">
        <v>1</v>
      </c>
      <c r="B4" s="14">
        <f>AVERAGE(Raw!B5,Raw!B13)</f>
        <v>0</v>
      </c>
      <c r="C4" s="14">
        <f>AVERAGE(Raw!C5,Raw!C13)</f>
        <v>2.5</v>
      </c>
      <c r="D4" s="14">
        <f>AVERAGE(Raw!D5,Raw!D13)</f>
        <v>3</v>
      </c>
      <c r="E4" s="14">
        <f>AVERAGE(Raw!E5,Raw!E13)</f>
        <v>1</v>
      </c>
      <c r="F4" s="14">
        <f>AVERAGE(Raw!F5,Raw!F13)</f>
        <v>2</v>
      </c>
      <c r="G4" s="14">
        <f>AVERAGE(Raw!G5,Raw!G13)</f>
        <v>3</v>
      </c>
      <c r="H4" s="14">
        <f>AVERAGE(Raw!H5,Raw!H13)</f>
        <v>2.5</v>
      </c>
      <c r="I4" s="14">
        <f>AVERAGE(Raw!I5,Raw!I13)</f>
        <v>0.5</v>
      </c>
      <c r="J4" s="14">
        <f>AVERAGE(Raw!J5,Raw!J13)</f>
        <v>1.5</v>
      </c>
      <c r="K4" s="14">
        <f>AVERAGE(Raw!K5,Raw!K13)</f>
        <v>0</v>
      </c>
      <c r="L4" s="14">
        <f>AVERAGE(Raw!L5,Raw!L13)</f>
        <v>0</v>
      </c>
      <c r="M4" s="14">
        <f>AVERAGE(Raw!M5,Raw!M13)</f>
        <v>0</v>
      </c>
      <c r="N4" s="14">
        <f>AVERAGE(Raw!N5,Raw!N13)</f>
        <v>0</v>
      </c>
      <c r="O4" s="14">
        <f>AVERAGE(Raw!O5,Raw!O13)</f>
        <v>0</v>
      </c>
      <c r="P4" s="6">
        <f t="shared" ref="P4:P5" si="0">SUM(B4:O4)</f>
        <v>16</v>
      </c>
    </row>
    <row r="5" spans="1:16" x14ac:dyDescent="0.25">
      <c r="A5" s="9" t="s">
        <v>2</v>
      </c>
      <c r="B5" s="3">
        <f>AVERAGE(Raw!B6,Raw!B14)</f>
        <v>0</v>
      </c>
      <c r="C5" s="3">
        <f>AVERAGE(Raw!C6,Raw!C14)</f>
        <v>0</v>
      </c>
      <c r="D5" s="3">
        <f>AVERAGE(Raw!D6,Raw!D14)</f>
        <v>5</v>
      </c>
      <c r="E5" s="3">
        <f>AVERAGE(Raw!E6,Raw!E14)</f>
        <v>1.5</v>
      </c>
      <c r="F5" s="3">
        <f>AVERAGE(Raw!F6,Raw!F14)</f>
        <v>1.5</v>
      </c>
      <c r="G5" s="3">
        <f>AVERAGE(Raw!G6,Raw!G14)</f>
        <v>5.5</v>
      </c>
      <c r="H5" s="3">
        <f>AVERAGE(Raw!H6,Raw!H14)</f>
        <v>3.5</v>
      </c>
      <c r="I5" s="3">
        <f>AVERAGE(Raw!I6,Raw!I14)</f>
        <v>1.5</v>
      </c>
      <c r="J5" s="3">
        <f>AVERAGE(Raw!J6,Raw!J14)</f>
        <v>1</v>
      </c>
      <c r="K5" s="3">
        <f>AVERAGE(Raw!K6,Raw!K14)</f>
        <v>3.5</v>
      </c>
      <c r="L5" s="3">
        <f>AVERAGE(Raw!L6,Raw!L14)</f>
        <v>0</v>
      </c>
      <c r="M5" s="3">
        <f>AVERAGE(Raw!M6,Raw!M14)</f>
        <v>0.5</v>
      </c>
      <c r="N5" s="3">
        <f>AVERAGE(Raw!N6,Raw!N14)</f>
        <v>0</v>
      </c>
      <c r="O5" s="3">
        <f>AVERAGE(Raw!O6,Raw!O14)</f>
        <v>0</v>
      </c>
      <c r="P5" s="5">
        <f t="shared" si="0"/>
        <v>23.5</v>
      </c>
    </row>
    <row r="6" spans="1:16" x14ac:dyDescent="0.25">
      <c r="A6" s="4" t="s">
        <v>20</v>
      </c>
      <c r="B6" s="4">
        <f>SUM(B3:B5)</f>
        <v>2.5</v>
      </c>
      <c r="C6" s="4">
        <f t="shared" ref="C6:O6" si="1">SUM(C3:C5)</f>
        <v>6</v>
      </c>
      <c r="D6" s="4">
        <f t="shared" si="1"/>
        <v>18</v>
      </c>
      <c r="E6" s="4">
        <f t="shared" si="1"/>
        <v>14</v>
      </c>
      <c r="F6" s="4">
        <f t="shared" si="1"/>
        <v>14.5</v>
      </c>
      <c r="G6" s="4">
        <f t="shared" si="1"/>
        <v>19.5</v>
      </c>
      <c r="H6" s="4">
        <f t="shared" si="1"/>
        <v>13.5</v>
      </c>
      <c r="I6" s="4">
        <f t="shared" si="1"/>
        <v>6.5</v>
      </c>
      <c r="J6" s="4">
        <f t="shared" si="1"/>
        <v>3.5</v>
      </c>
      <c r="K6" s="4">
        <f t="shared" si="1"/>
        <v>7</v>
      </c>
      <c r="L6" s="4">
        <f t="shared" si="1"/>
        <v>5</v>
      </c>
      <c r="M6" s="4">
        <f t="shared" si="1"/>
        <v>2.5</v>
      </c>
      <c r="N6" s="4">
        <f t="shared" si="1"/>
        <v>1</v>
      </c>
      <c r="O6" s="4">
        <f t="shared" si="1"/>
        <v>0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AVERAGE(Raw!B20,Raw!B28,Raw!B36,Raw!B44,Raw!B52)</f>
        <v>0.8</v>
      </c>
      <c r="C11" s="3">
        <f>AVERAGE(Raw!C20,Raw!C28,Raw!C36,Raw!C44,Raw!C52)</f>
        <v>3.4</v>
      </c>
      <c r="D11" s="3">
        <f>AVERAGE(Raw!D20,Raw!D28,Raw!D36,Raw!D44,Raw!D52)</f>
        <v>8.8000000000000007</v>
      </c>
      <c r="E11" s="3">
        <f>AVERAGE(Raw!E20,Raw!E28,Raw!E36,Raw!E44,Raw!E52)</f>
        <v>6.6</v>
      </c>
      <c r="F11" s="3">
        <f>AVERAGE(Raw!F20,Raw!F28,Raw!F36,Raw!F44,Raw!F52)</f>
        <v>11.6</v>
      </c>
      <c r="G11" s="3">
        <f>AVERAGE(Raw!G20,Raw!G28,Raw!G36,Raw!G44,Raw!G52)</f>
        <v>11.2</v>
      </c>
      <c r="H11" s="3">
        <f>AVERAGE(Raw!H20,Raw!H28,Raw!H36,Raw!H44,Raw!H52)</f>
        <v>15.2</v>
      </c>
      <c r="I11" s="3">
        <f>AVERAGE(Raw!I20,Raw!I28,Raw!I36,Raw!I44,Raw!I52)</f>
        <v>11.8</v>
      </c>
      <c r="J11" s="3">
        <f>AVERAGE(Raw!J20,Raw!J28,Raw!J36,Raw!J44,Raw!J52)</f>
        <v>5</v>
      </c>
      <c r="K11" s="3">
        <f>AVERAGE(Raw!K20,Raw!K28,Raw!K36,Raw!K44,Raw!K52)</f>
        <v>6.6</v>
      </c>
      <c r="L11" s="3">
        <f>AVERAGE(Raw!L20,Raw!L28,Raw!L36,Raw!L44,Raw!L52)</f>
        <v>5.2</v>
      </c>
      <c r="M11" s="3">
        <f>AVERAGE(Raw!M20,Raw!M28,Raw!M36,Raw!M44,Raw!M52)</f>
        <v>4.4000000000000004</v>
      </c>
      <c r="N11" s="3">
        <f>AVERAGE(Raw!N20,Raw!N28,Raw!N36,Raw!N44,Raw!N52)</f>
        <v>5.2</v>
      </c>
      <c r="O11" s="3">
        <f>AVERAGE(Raw!O20,Raw!O28,Raw!O36,Raw!O44,Raw!O52)</f>
        <v>3.6</v>
      </c>
      <c r="P11" s="5">
        <f>SUM(B11:O11)</f>
        <v>99.4</v>
      </c>
    </row>
    <row r="12" spans="1:16" x14ac:dyDescent="0.25">
      <c r="A12" s="13" t="s">
        <v>1</v>
      </c>
      <c r="B12" s="25">
        <f>AVERAGE(Raw!B21,Raw!B29,Raw!B37,Raw!B45,Raw!B53)</f>
        <v>0.6</v>
      </c>
      <c r="C12" s="25">
        <f>AVERAGE(Raw!C21,Raw!C29,Raw!C37,Raw!C45,Raw!C53)</f>
        <v>0.4</v>
      </c>
      <c r="D12" s="25">
        <f>AVERAGE(Raw!D21,Raw!D29,Raw!D37,Raw!D45,Raw!D53)</f>
        <v>2.8</v>
      </c>
      <c r="E12" s="25">
        <f>AVERAGE(Raw!E21,Raw!E29,Raw!E37,Raw!E45,Raw!E53)</f>
        <v>2.6</v>
      </c>
      <c r="F12" s="25">
        <f>AVERAGE(Raw!F21,Raw!F29,Raw!F37,Raw!F45,Raw!F53)</f>
        <v>2.6</v>
      </c>
      <c r="G12" s="25">
        <f>AVERAGE(Raw!G21,Raw!G29,Raw!G37,Raw!G45,Raw!G53)</f>
        <v>0.6</v>
      </c>
      <c r="H12" s="25">
        <f>AVERAGE(Raw!H21,Raw!H29,Raw!H37,Raw!H45,Raw!H53)</f>
        <v>1.6</v>
      </c>
      <c r="I12" s="25">
        <f>AVERAGE(Raw!I21,Raw!I29,Raw!I37,Raw!I45,Raw!I53)</f>
        <v>1.6</v>
      </c>
      <c r="J12" s="25">
        <f>AVERAGE(Raw!J21,Raw!J29,Raw!J37,Raw!J45,Raw!J53)</f>
        <v>1.8</v>
      </c>
      <c r="K12" s="25">
        <f>AVERAGE(Raw!K21,Raw!K29,Raw!K37,Raw!K45,Raw!K53)</f>
        <v>2.2000000000000002</v>
      </c>
      <c r="L12" s="25">
        <f>AVERAGE(Raw!L21,Raw!L29,Raw!L37,Raw!L45,Raw!L53)</f>
        <v>1.8</v>
      </c>
      <c r="M12" s="25">
        <f>AVERAGE(Raw!M21,Raw!M29,Raw!M37,Raw!M45,Raw!M53)</f>
        <v>1</v>
      </c>
      <c r="N12" s="25">
        <f>AVERAGE(Raw!N21,Raw!N29,Raw!N37,Raw!N45,Raw!N53)</f>
        <v>1.2</v>
      </c>
      <c r="O12" s="25">
        <f>AVERAGE(Raw!O21,Raw!O29,Raw!O37,Raw!O45,Raw!O53)</f>
        <v>0.2</v>
      </c>
      <c r="P12" s="6">
        <f t="shared" ref="P12:P13" si="2">SUM(B12:O12)</f>
        <v>21</v>
      </c>
    </row>
    <row r="13" spans="1:16" x14ac:dyDescent="0.25">
      <c r="A13" s="9" t="s">
        <v>2</v>
      </c>
      <c r="B13" s="3">
        <f>AVERAGE(Raw!B22,Raw!B30,Raw!B38,Raw!B46,Raw!B54)</f>
        <v>0</v>
      </c>
      <c r="C13" s="3">
        <f>AVERAGE(Raw!C22,Raw!C30,Raw!C38,Raw!C46,Raw!C54)</f>
        <v>4.4000000000000004</v>
      </c>
      <c r="D13" s="3">
        <f>AVERAGE(Raw!D22,Raw!D30,Raw!D38,Raw!D46,Raw!D54)</f>
        <v>4.2</v>
      </c>
      <c r="E13" s="3">
        <f>AVERAGE(Raw!E22,Raw!E30,Raw!E38,Raw!E46,Raw!E54)</f>
        <v>2.4</v>
      </c>
      <c r="F13" s="3">
        <f>AVERAGE(Raw!F22,Raw!F30,Raw!F38,Raw!F46,Raw!F54)</f>
        <v>3.4</v>
      </c>
      <c r="G13" s="3">
        <f>AVERAGE(Raw!G22,Raw!G30,Raw!G38,Raw!G46,Raw!G54)</f>
        <v>3.2</v>
      </c>
      <c r="H13" s="3">
        <f>AVERAGE(Raw!H22,Raw!H30,Raw!H38,Raw!H46,Raw!H54)</f>
        <v>4.4000000000000004</v>
      </c>
      <c r="I13" s="3">
        <f>AVERAGE(Raw!I22,Raw!I30,Raw!I38,Raw!I46,Raw!I54)</f>
        <v>3.8</v>
      </c>
      <c r="J13" s="3">
        <f>AVERAGE(Raw!J22,Raw!J30,Raw!J38,Raw!J46,Raw!J54)</f>
        <v>1</v>
      </c>
      <c r="K13" s="3">
        <f>AVERAGE(Raw!K22,Raw!K30,Raw!K38,Raw!K46,Raw!K54)</f>
        <v>1.4</v>
      </c>
      <c r="L13" s="3">
        <f>AVERAGE(Raw!L22,Raw!L30,Raw!L38,Raw!L46,Raw!L54)</f>
        <v>1</v>
      </c>
      <c r="M13" s="3">
        <f>AVERAGE(Raw!M22,Raw!M30,Raw!M38,Raw!M46,Raw!M54)</f>
        <v>0.4</v>
      </c>
      <c r="N13" s="3">
        <f>AVERAGE(Raw!N22,Raw!N30,Raw!N38,Raw!N46,Raw!N54)</f>
        <v>1.8</v>
      </c>
      <c r="O13" s="3">
        <f>AVERAGE(Raw!O22,Raw!O30,Raw!O38,Raw!O46,Raw!O54)</f>
        <v>1.2</v>
      </c>
      <c r="P13" s="5">
        <f t="shared" si="2"/>
        <v>32.6</v>
      </c>
    </row>
    <row r="14" spans="1:16" x14ac:dyDescent="0.25">
      <c r="A14" s="4" t="s">
        <v>20</v>
      </c>
      <c r="B14" s="4">
        <f>SUM(B11:B13)</f>
        <v>1.4</v>
      </c>
      <c r="C14" s="4">
        <f t="shared" ref="C14" si="3">SUM(C11:C13)</f>
        <v>8.1999999999999993</v>
      </c>
      <c r="D14" s="4">
        <f t="shared" ref="D14" si="4">SUM(D11:D13)</f>
        <v>15.8</v>
      </c>
      <c r="E14" s="4">
        <f t="shared" ref="E14" si="5">SUM(E11:E13)</f>
        <v>11.6</v>
      </c>
      <c r="F14" s="4">
        <f t="shared" ref="F14" si="6">SUM(F11:F13)</f>
        <v>17.599999999999998</v>
      </c>
      <c r="G14" s="4">
        <f t="shared" ref="G14" si="7">SUM(G11:G13)</f>
        <v>15</v>
      </c>
      <c r="H14" s="4">
        <f t="shared" ref="H14" si="8">SUM(H11:H13)</f>
        <v>21.200000000000003</v>
      </c>
      <c r="I14" s="4">
        <f t="shared" ref="I14" si="9">SUM(I11:I13)</f>
        <v>17.2</v>
      </c>
      <c r="J14" s="4">
        <f t="shared" ref="J14" si="10">SUM(J11:J13)</f>
        <v>7.8</v>
      </c>
      <c r="K14" s="4">
        <f t="shared" ref="K14" si="11">SUM(K11:K13)</f>
        <v>10.200000000000001</v>
      </c>
      <c r="L14" s="4">
        <f t="shared" ref="L14" si="12">SUM(L11:L13)</f>
        <v>8</v>
      </c>
      <c r="M14" s="4">
        <f t="shared" ref="M14" si="13">SUM(M11:M13)</f>
        <v>5.8000000000000007</v>
      </c>
      <c r="N14" s="4">
        <f t="shared" ref="N14" si="14">SUM(N11:N13)</f>
        <v>8.2000000000000011</v>
      </c>
      <c r="O14" s="4">
        <f t="shared" ref="O14" si="15">SUM(O11:O13)</f>
        <v>5</v>
      </c>
    </row>
    <row r="17" spans="1:16" x14ac:dyDescent="0.25">
      <c r="A17" s="8" t="s">
        <v>4</v>
      </c>
      <c r="B17" s="12">
        <v>3</v>
      </c>
      <c r="C17" s="8"/>
      <c r="D17" s="7"/>
      <c r="E17" s="8"/>
    </row>
    <row r="18" spans="1:16" x14ac:dyDescent="0.25"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0" t="s">
        <v>13</v>
      </c>
      <c r="K18" s="10" t="s">
        <v>14</v>
      </c>
      <c r="L18" s="10" t="s">
        <v>15</v>
      </c>
      <c r="M18" s="10" t="s">
        <v>16</v>
      </c>
      <c r="N18" s="10" t="s">
        <v>17</v>
      </c>
      <c r="O18" s="10" t="s">
        <v>18</v>
      </c>
      <c r="P18" s="4" t="s">
        <v>19</v>
      </c>
    </row>
    <row r="19" spans="1:16" x14ac:dyDescent="0.25">
      <c r="A19" s="9" t="s">
        <v>0</v>
      </c>
      <c r="B19" s="20">
        <f>AVERAGE(Raw!B60,Raw!B68,Raw!B76)</f>
        <v>0</v>
      </c>
      <c r="C19" s="20">
        <f>AVERAGE(Raw!C60,Raw!C68,Raw!C76)</f>
        <v>2.3333333333333335</v>
      </c>
      <c r="D19" s="20">
        <f>AVERAGE(Raw!D60,Raw!D68,Raw!D76)</f>
        <v>3.6666666666666665</v>
      </c>
      <c r="E19" s="20">
        <f>AVERAGE(Raw!E60,Raw!E68,Raw!E76)</f>
        <v>12.666666666666666</v>
      </c>
      <c r="F19" s="20">
        <f>AVERAGE(Raw!F60,Raw!F68,Raw!F76)</f>
        <v>9</v>
      </c>
      <c r="G19" s="20">
        <f>AVERAGE(Raw!G60,Raw!G68,Raw!G76)</f>
        <v>12.666666666666666</v>
      </c>
      <c r="H19" s="20">
        <f>AVERAGE(Raw!H60,Raw!H68,Raw!H76)</f>
        <v>7</v>
      </c>
      <c r="I19" s="20">
        <f>AVERAGE(Raw!I60,Raw!I68,Raw!I76)</f>
        <v>8.6666666666666661</v>
      </c>
      <c r="J19" s="20">
        <f>AVERAGE(Raw!J60,Raw!J68,Raw!J76)</f>
        <v>6</v>
      </c>
      <c r="K19" s="20">
        <f>AVERAGE(Raw!K60,Raw!K68,Raw!K76)</f>
        <v>3.3333333333333335</v>
      </c>
      <c r="L19" s="20">
        <f>AVERAGE(Raw!L60,Raw!L68,Raw!L76)</f>
        <v>8.3333333333333339</v>
      </c>
      <c r="M19" s="20">
        <f>AVERAGE(Raw!M60,Raw!M68,Raw!M76)</f>
        <v>4.333333333333333</v>
      </c>
      <c r="N19" s="20">
        <f>AVERAGE(Raw!N60,Raw!N68,Raw!N76)</f>
        <v>2.6666666666666665</v>
      </c>
      <c r="O19" s="20">
        <f>AVERAGE(Raw!O60,Raw!O68,Raw!O76)</f>
        <v>2.6666666666666665</v>
      </c>
      <c r="P19" s="21">
        <f>SUM(B19:O19)</f>
        <v>83.333333333333329</v>
      </c>
    </row>
    <row r="20" spans="1:16" x14ac:dyDescent="0.25">
      <c r="A20" s="13" t="s">
        <v>1</v>
      </c>
      <c r="B20" s="26">
        <f>AVERAGE(Raw!B61,Raw!B69,Raw!B77)</f>
        <v>0</v>
      </c>
      <c r="C20" s="26">
        <f>AVERAGE(Raw!C61,Raw!C69,Raw!C77)</f>
        <v>0</v>
      </c>
      <c r="D20" s="26">
        <f>AVERAGE(Raw!D61,Raw!D69,Raw!D77)</f>
        <v>6</v>
      </c>
      <c r="E20" s="26">
        <f>AVERAGE(Raw!E61,Raw!E69,Raw!E77)</f>
        <v>4.666666666666667</v>
      </c>
      <c r="F20" s="26">
        <f>AVERAGE(Raw!F61,Raw!F69,Raw!F77)</f>
        <v>11.666666666666666</v>
      </c>
      <c r="G20" s="26">
        <f>AVERAGE(Raw!G61,Raw!G69,Raw!G77)</f>
        <v>10.333333333333334</v>
      </c>
      <c r="H20" s="26">
        <f>AVERAGE(Raw!H61,Raw!H69,Raw!H77)</f>
        <v>1.6666666666666667</v>
      </c>
      <c r="I20" s="26">
        <f>AVERAGE(Raw!I61,Raw!I69,Raw!I77)</f>
        <v>2</v>
      </c>
      <c r="J20" s="26">
        <f>AVERAGE(Raw!J61,Raw!J69,Raw!J77)</f>
        <v>1</v>
      </c>
      <c r="K20" s="26">
        <f>AVERAGE(Raw!K61,Raw!K69,Raw!K77)</f>
        <v>2</v>
      </c>
      <c r="L20" s="26">
        <f>AVERAGE(Raw!L61,Raw!L69,Raw!L77)</f>
        <v>5.333333333333333</v>
      </c>
      <c r="M20" s="26">
        <f>AVERAGE(Raw!M61,Raw!M69,Raw!M77)</f>
        <v>4.666666666666667</v>
      </c>
      <c r="N20" s="26">
        <f>AVERAGE(Raw!N61,Raw!N69,Raw!N77)</f>
        <v>0.66666666666666663</v>
      </c>
      <c r="O20" s="26">
        <f>AVERAGE(Raw!O61,Raw!O69,Raw!O77)</f>
        <v>0.33333333333333331</v>
      </c>
      <c r="P20" s="22">
        <f t="shared" ref="P20:P21" si="16">SUM(B20:O20)</f>
        <v>50.333333333333336</v>
      </c>
    </row>
    <row r="21" spans="1:16" x14ac:dyDescent="0.25">
      <c r="A21" s="9" t="s">
        <v>2</v>
      </c>
      <c r="B21" s="20">
        <f>AVERAGE(Raw!B62,Raw!B70,Raw!B78)</f>
        <v>2.3333333333333335</v>
      </c>
      <c r="C21" s="20">
        <f>AVERAGE(Raw!C62,Raw!C70,Raw!C78)</f>
        <v>4.333333333333333</v>
      </c>
      <c r="D21" s="20">
        <f>AVERAGE(Raw!D62,Raw!D70,Raw!D78)</f>
        <v>7.666666666666667</v>
      </c>
      <c r="E21" s="20">
        <f>AVERAGE(Raw!E62,Raw!E70,Raw!E78)</f>
        <v>3.6666666666666665</v>
      </c>
      <c r="F21" s="20">
        <f>AVERAGE(Raw!F62,Raw!F70,Raw!F78)</f>
        <v>6.333333333333333</v>
      </c>
      <c r="G21" s="20">
        <f>AVERAGE(Raw!G62,Raw!G70,Raw!G78)</f>
        <v>4.666666666666667</v>
      </c>
      <c r="H21" s="20">
        <f>AVERAGE(Raw!H62,Raw!H70,Raw!H78)</f>
        <v>2.3333333333333335</v>
      </c>
      <c r="I21" s="20">
        <f>AVERAGE(Raw!I62,Raw!I70,Raw!I78)</f>
        <v>3</v>
      </c>
      <c r="J21" s="20">
        <f>AVERAGE(Raw!J62,Raw!J70,Raw!J78)</f>
        <v>3.3333333333333335</v>
      </c>
      <c r="K21" s="20">
        <f>AVERAGE(Raw!K62,Raw!K70,Raw!K78)</f>
        <v>2</v>
      </c>
      <c r="L21" s="20">
        <f>AVERAGE(Raw!L62,Raw!L70,Raw!L78)</f>
        <v>3</v>
      </c>
      <c r="M21" s="20">
        <f>AVERAGE(Raw!M62,Raw!M70,Raw!M78)</f>
        <v>1</v>
      </c>
      <c r="N21" s="20">
        <f>AVERAGE(Raw!N62,Raw!N70,Raw!N78)</f>
        <v>1.3333333333333333</v>
      </c>
      <c r="O21" s="20">
        <f>AVERAGE(Raw!O62,Raw!O70,Raw!O78)</f>
        <v>2</v>
      </c>
      <c r="P21" s="21">
        <f t="shared" si="16"/>
        <v>47</v>
      </c>
    </row>
    <row r="22" spans="1:16" x14ac:dyDescent="0.25">
      <c r="A22" s="4" t="s">
        <v>20</v>
      </c>
      <c r="B22" s="23">
        <f>SUM(B19:B21)</f>
        <v>2.3333333333333335</v>
      </c>
      <c r="C22" s="23">
        <f t="shared" ref="C22" si="17">SUM(C19:C21)</f>
        <v>6.6666666666666661</v>
      </c>
      <c r="D22" s="23">
        <f t="shared" ref="D22" si="18">SUM(D19:D21)</f>
        <v>17.333333333333332</v>
      </c>
      <c r="E22" s="23">
        <f t="shared" ref="E22" si="19">SUM(E19:E21)</f>
        <v>21</v>
      </c>
      <c r="F22" s="23">
        <f t="shared" ref="F22" si="20">SUM(F19:F21)</f>
        <v>26.999999999999996</v>
      </c>
      <c r="G22" s="23">
        <f t="shared" ref="G22" si="21">SUM(G19:G21)</f>
        <v>27.666666666666668</v>
      </c>
      <c r="H22" s="23">
        <f t="shared" ref="H22" si="22">SUM(H19:H21)</f>
        <v>11</v>
      </c>
      <c r="I22" s="23">
        <f t="shared" ref="I22" si="23">SUM(I19:I21)</f>
        <v>13.666666666666666</v>
      </c>
      <c r="J22" s="23">
        <f t="shared" ref="J22" si="24">SUM(J19:J21)</f>
        <v>10.333333333333334</v>
      </c>
      <c r="K22" s="23">
        <f t="shared" ref="K22" si="25">SUM(K19:K21)</f>
        <v>7.3333333333333339</v>
      </c>
      <c r="L22" s="23">
        <f t="shared" ref="L22" si="26">SUM(L19:L21)</f>
        <v>16.666666666666668</v>
      </c>
      <c r="M22" s="23">
        <f t="shared" ref="M22" si="27">SUM(M19:M21)</f>
        <v>10</v>
      </c>
      <c r="N22" s="23">
        <f t="shared" ref="N22" si="28">SUM(N19:N21)</f>
        <v>4.6666666666666661</v>
      </c>
      <c r="O22" s="23">
        <f t="shared" ref="O22" si="29">SUM(O19:O21)</f>
        <v>5</v>
      </c>
      <c r="P22" s="2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P3" sqref="P3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5">
        <f>AVERAGE(Week!B3,Week!B11,Week!B19)</f>
        <v>1.0999999999999999</v>
      </c>
      <c r="C2" s="15">
        <f>AVERAGE(Week!C3,Week!C11,Week!C19)</f>
        <v>3.0777777777777779</v>
      </c>
      <c r="D2" s="15">
        <f>AVERAGE(Week!D3,Week!D11,Week!D19)</f>
        <v>7.4888888888888898</v>
      </c>
      <c r="E2" s="15">
        <f>AVERAGE(Week!E3,Week!E11,Week!E19)</f>
        <v>10.255555555555555</v>
      </c>
      <c r="F2" s="15">
        <f>AVERAGE(Week!F3,Week!F11,Week!F19)</f>
        <v>10.533333333333333</v>
      </c>
      <c r="G2" s="15">
        <f>AVERAGE(Week!G3,Week!G11,Week!G19)</f>
        <v>11.622222222222222</v>
      </c>
      <c r="H2" s="15">
        <f>AVERAGE(Week!H3,Week!H11,Week!H19)</f>
        <v>9.9</v>
      </c>
      <c r="I2" s="15">
        <f>AVERAGE(Week!I3,Week!I11,Week!I19)</f>
        <v>8.3222222222222229</v>
      </c>
      <c r="J2" s="15">
        <f>AVERAGE(Week!J3,Week!J11,Week!J19)</f>
        <v>4</v>
      </c>
      <c r="K2" s="15">
        <f>AVERAGE(Week!K3,Week!K11,Week!K19)</f>
        <v>4.4777777777777779</v>
      </c>
      <c r="L2" s="15">
        <f>AVERAGE(Week!L3,Week!L11,Week!L19)</f>
        <v>6.1777777777777771</v>
      </c>
      <c r="M2" s="15">
        <f>AVERAGE(Week!M3,Week!M11,Week!M19)</f>
        <v>3.5777777777777779</v>
      </c>
      <c r="N2" s="15">
        <f>AVERAGE(Week!N3,Week!N11,Week!N19)</f>
        <v>2.9555555555555557</v>
      </c>
      <c r="O2" s="15">
        <f>AVERAGE(Week!O3,Week!O11,Week!O19)</f>
        <v>2.088888888888889</v>
      </c>
      <c r="P2" s="16">
        <f>SUM(B2:O2)</f>
        <v>85.577777777777769</v>
      </c>
    </row>
    <row r="3" spans="1:16" x14ac:dyDescent="0.25">
      <c r="A3" s="13" t="s">
        <v>1</v>
      </c>
      <c r="B3" s="27">
        <f>AVERAGE(Week!B4,Week!B12,Week!B20)</f>
        <v>0.19999999999999998</v>
      </c>
      <c r="C3" s="27">
        <f>AVERAGE(Week!C4,Week!C12,Week!C20)</f>
        <v>0.96666666666666667</v>
      </c>
      <c r="D3" s="27">
        <f>AVERAGE(Week!D4,Week!D12,Week!D20)</f>
        <v>3.9333333333333336</v>
      </c>
      <c r="E3" s="27">
        <f>AVERAGE(Week!E4,Week!E12,Week!E20)</f>
        <v>2.755555555555556</v>
      </c>
      <c r="F3" s="27">
        <f>AVERAGE(Week!F4,Week!F12,Week!F20)</f>
        <v>5.4222222222222216</v>
      </c>
      <c r="G3" s="27">
        <f>AVERAGE(Week!G4,Week!G12,Week!G20)</f>
        <v>4.6444444444444448</v>
      </c>
      <c r="H3" s="27">
        <f>AVERAGE(Week!H4,Week!H12,Week!H20)</f>
        <v>1.9222222222222223</v>
      </c>
      <c r="I3" s="27">
        <f>AVERAGE(Week!I4,Week!I12,Week!I20)</f>
        <v>1.3666666666666665</v>
      </c>
      <c r="J3" s="27">
        <f>AVERAGE(Week!J4,Week!J12,Week!J20)</f>
        <v>1.4333333333333333</v>
      </c>
      <c r="K3" s="27">
        <f>AVERAGE(Week!K4,Week!K12,Week!K20)</f>
        <v>1.4000000000000001</v>
      </c>
      <c r="L3" s="27">
        <f>AVERAGE(Week!L4,Week!L12,Week!L20)</f>
        <v>2.3777777777777778</v>
      </c>
      <c r="M3" s="27">
        <f>AVERAGE(Week!M4,Week!M12,Week!M20)</f>
        <v>1.8888888888888891</v>
      </c>
      <c r="N3" s="27">
        <f>AVERAGE(Week!N4,Week!N12,Week!N20)</f>
        <v>0.62222222222222223</v>
      </c>
      <c r="O3" s="27">
        <f>AVERAGE(Week!O4,Week!O12,Week!O20)</f>
        <v>0.17777777777777778</v>
      </c>
      <c r="P3" s="17">
        <f t="shared" ref="P3:P4" si="0">SUM(B3:O3)</f>
        <v>29.111111111111111</v>
      </c>
    </row>
    <row r="4" spans="1:16" x14ac:dyDescent="0.25">
      <c r="A4" s="9" t="s">
        <v>2</v>
      </c>
      <c r="B4" s="15">
        <f>AVERAGE(Week!B5,Week!B13,Week!B21)</f>
        <v>0.77777777777777779</v>
      </c>
      <c r="C4" s="15">
        <f>AVERAGE(Week!C5,Week!C13,Week!C21)</f>
        <v>2.9111111111111114</v>
      </c>
      <c r="D4" s="15">
        <f>AVERAGE(Week!D5,Week!D13,Week!D21)</f>
        <v>5.6222222222222227</v>
      </c>
      <c r="E4" s="15">
        <f>AVERAGE(Week!E5,Week!E13,Week!E21)</f>
        <v>2.5222222222222221</v>
      </c>
      <c r="F4" s="15">
        <f>AVERAGE(Week!F5,Week!F13,Week!F21)</f>
        <v>3.7444444444444449</v>
      </c>
      <c r="G4" s="15">
        <f>AVERAGE(Week!G5,Week!G13,Week!G21)</f>
        <v>4.4555555555555557</v>
      </c>
      <c r="H4" s="15">
        <f>AVERAGE(Week!H5,Week!H13,Week!H21)</f>
        <v>3.4111111111111114</v>
      </c>
      <c r="I4" s="15">
        <f>AVERAGE(Week!I5,Week!I13,Week!I21)</f>
        <v>2.7666666666666671</v>
      </c>
      <c r="J4" s="15">
        <f>AVERAGE(Week!J5,Week!J13,Week!J21)</f>
        <v>1.7777777777777779</v>
      </c>
      <c r="K4" s="15">
        <f>AVERAGE(Week!K5,Week!K13,Week!K21)</f>
        <v>2.3000000000000003</v>
      </c>
      <c r="L4" s="15">
        <f>AVERAGE(Week!L5,Week!L13,Week!L21)</f>
        <v>1.3333333333333333</v>
      </c>
      <c r="M4" s="15">
        <f>AVERAGE(Week!M5,Week!M13,Week!M21)</f>
        <v>0.6333333333333333</v>
      </c>
      <c r="N4" s="15">
        <f>AVERAGE(Week!N5,Week!N13,Week!N21)</f>
        <v>1.0444444444444445</v>
      </c>
      <c r="O4" s="15">
        <f>AVERAGE(Week!O5,Week!O13,Week!O21)</f>
        <v>1.0666666666666667</v>
      </c>
      <c r="P4" s="16">
        <f t="shared" si="0"/>
        <v>34.366666666666674</v>
      </c>
    </row>
    <row r="5" spans="1:16" x14ac:dyDescent="0.25">
      <c r="A5" s="4" t="s">
        <v>20</v>
      </c>
      <c r="B5" s="18">
        <f>SUM(B2:B4)</f>
        <v>2.0777777777777775</v>
      </c>
      <c r="C5" s="18">
        <f t="shared" ref="C5:O5" si="1">SUM(C2:C4)</f>
        <v>6.9555555555555557</v>
      </c>
      <c r="D5" s="18">
        <f t="shared" si="1"/>
        <v>17.044444444444448</v>
      </c>
      <c r="E5" s="18">
        <f t="shared" si="1"/>
        <v>15.533333333333333</v>
      </c>
      <c r="F5" s="18">
        <f t="shared" si="1"/>
        <v>19.7</v>
      </c>
      <c r="G5" s="18">
        <f t="shared" si="1"/>
        <v>20.722222222222221</v>
      </c>
      <c r="H5" s="18">
        <f t="shared" si="1"/>
        <v>15.233333333333334</v>
      </c>
      <c r="I5" s="18">
        <f t="shared" si="1"/>
        <v>12.455555555555557</v>
      </c>
      <c r="J5" s="18">
        <f t="shared" si="1"/>
        <v>7.2111111111111112</v>
      </c>
      <c r="K5" s="18">
        <f t="shared" si="1"/>
        <v>8.1777777777777789</v>
      </c>
      <c r="L5" s="18">
        <f t="shared" si="1"/>
        <v>9.8888888888888893</v>
      </c>
      <c r="M5" s="18">
        <f t="shared" si="1"/>
        <v>6.1</v>
      </c>
      <c r="N5" s="18">
        <f t="shared" si="1"/>
        <v>4.6222222222222227</v>
      </c>
      <c r="O5" s="18">
        <f t="shared" si="1"/>
        <v>3.333333333333333</v>
      </c>
      <c r="P5" s="1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0" t="s">
        <v>28</v>
      </c>
      <c r="B2" s="40"/>
      <c r="C2" s="40"/>
      <c r="D2" s="40"/>
      <c r="E2" s="40"/>
      <c r="F2" s="40"/>
      <c r="G2" s="40"/>
      <c r="H2" s="40"/>
      <c r="I2" s="40"/>
    </row>
    <row r="3" spans="1:9" ht="18.75" x14ac:dyDescent="0.3">
      <c r="A3" s="40" t="s">
        <v>29</v>
      </c>
      <c r="B3" s="40"/>
      <c r="C3" s="40"/>
      <c r="D3" s="40"/>
      <c r="E3" s="40"/>
      <c r="F3" s="40"/>
      <c r="G3" s="40"/>
      <c r="H3" s="40"/>
      <c r="I3" s="40"/>
    </row>
    <row r="4" spans="1:9" ht="18.75" x14ac:dyDescent="0.3">
      <c r="A4" s="41" t="s">
        <v>41</v>
      </c>
      <c r="B4" s="41"/>
      <c r="C4" s="41"/>
      <c r="D4" s="41"/>
      <c r="E4" s="41"/>
      <c r="F4" s="41"/>
      <c r="G4" s="41"/>
      <c r="H4" s="41"/>
      <c r="I4" s="41"/>
    </row>
    <row r="5" spans="1:9" ht="16.5" x14ac:dyDescent="0.3">
      <c r="A5" s="28"/>
      <c r="B5" s="28" t="s">
        <v>30</v>
      </c>
      <c r="C5" s="28" t="s">
        <v>31</v>
      </c>
      <c r="D5" s="28" t="s">
        <v>32</v>
      </c>
      <c r="E5" s="28" t="s">
        <v>33</v>
      </c>
      <c r="F5" s="28" t="s">
        <v>34</v>
      </c>
      <c r="G5" s="28" t="s">
        <v>35</v>
      </c>
      <c r="H5" s="28" t="s">
        <v>36</v>
      </c>
      <c r="I5" s="29" t="s">
        <v>37</v>
      </c>
    </row>
    <row r="6" spans="1:9" ht="16.5" x14ac:dyDescent="0.3">
      <c r="A6" s="30" t="s">
        <v>38</v>
      </c>
      <c r="B6" s="31">
        <v>5</v>
      </c>
      <c r="C6" s="31">
        <v>34</v>
      </c>
      <c r="D6" s="31">
        <v>33</v>
      </c>
      <c r="E6" s="31">
        <v>36</v>
      </c>
      <c r="F6" s="31">
        <v>25</v>
      </c>
      <c r="G6" s="31">
        <v>13</v>
      </c>
      <c r="H6" s="31">
        <v>12</v>
      </c>
      <c r="I6" s="31">
        <f>SUM(B6:H6)</f>
        <v>158</v>
      </c>
    </row>
    <row r="7" spans="1:9" ht="16.5" x14ac:dyDescent="0.3">
      <c r="A7" s="30" t="s">
        <v>39</v>
      </c>
      <c r="B7" s="31">
        <v>9</v>
      </c>
      <c r="C7" s="31">
        <v>15</v>
      </c>
      <c r="D7" s="31">
        <v>19</v>
      </c>
      <c r="E7" s="31">
        <v>9</v>
      </c>
      <c r="F7" s="31">
        <v>4</v>
      </c>
      <c r="G7" s="31">
        <v>3</v>
      </c>
      <c r="H7" s="31">
        <v>2</v>
      </c>
      <c r="I7" s="31">
        <f t="shared" ref="I7:I8" si="0">SUM(B7:H7)</f>
        <v>61</v>
      </c>
    </row>
    <row r="8" spans="1:9" ht="16.5" x14ac:dyDescent="0.3">
      <c r="A8" s="30" t="s">
        <v>40</v>
      </c>
      <c r="B8" s="31">
        <v>2</v>
      </c>
      <c r="C8" s="31">
        <v>28</v>
      </c>
      <c r="D8" s="31">
        <v>30</v>
      </c>
      <c r="E8" s="31">
        <v>19</v>
      </c>
      <c r="F8" s="31">
        <v>13</v>
      </c>
      <c r="G8" s="31">
        <v>10</v>
      </c>
      <c r="H8" s="31">
        <v>4</v>
      </c>
      <c r="I8" s="31">
        <f t="shared" si="0"/>
        <v>106</v>
      </c>
    </row>
    <row r="9" spans="1:9" ht="16.5" x14ac:dyDescent="0.3">
      <c r="A9" s="30" t="s">
        <v>37</v>
      </c>
      <c r="B9" s="31">
        <f>SUM(B6:B8)</f>
        <v>16</v>
      </c>
      <c r="C9" s="31">
        <f t="shared" ref="C9:H9" si="1">SUM(C6:C8)</f>
        <v>77</v>
      </c>
      <c r="D9" s="31">
        <f t="shared" si="1"/>
        <v>82</v>
      </c>
      <c r="E9" s="31">
        <f t="shared" si="1"/>
        <v>64</v>
      </c>
      <c r="F9" s="31">
        <f t="shared" si="1"/>
        <v>42</v>
      </c>
      <c r="G9" s="31">
        <f t="shared" si="1"/>
        <v>26</v>
      </c>
      <c r="H9" s="31">
        <f t="shared" si="1"/>
        <v>18</v>
      </c>
      <c r="I9" s="32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0" t="s">
        <v>28</v>
      </c>
      <c r="B2" s="40"/>
      <c r="C2" s="40"/>
      <c r="D2" s="40"/>
      <c r="E2" s="40"/>
      <c r="F2" s="40"/>
      <c r="G2" s="40"/>
      <c r="H2" s="40"/>
      <c r="I2" s="40"/>
    </row>
    <row r="3" spans="1:9" ht="18.75" x14ac:dyDescent="0.3">
      <c r="A3" s="40" t="s">
        <v>29</v>
      </c>
      <c r="B3" s="40"/>
      <c r="C3" s="40"/>
      <c r="D3" s="40"/>
      <c r="E3" s="40"/>
      <c r="F3" s="40"/>
      <c r="G3" s="40"/>
      <c r="H3" s="40"/>
      <c r="I3" s="40"/>
    </row>
    <row r="4" spans="1:9" ht="18.75" x14ac:dyDescent="0.3">
      <c r="A4" s="41" t="s">
        <v>41</v>
      </c>
      <c r="B4" s="41"/>
      <c r="C4" s="41"/>
      <c r="D4" s="41"/>
      <c r="E4" s="41"/>
      <c r="F4" s="41"/>
      <c r="G4" s="41"/>
      <c r="H4" s="41"/>
      <c r="I4" s="41"/>
    </row>
    <row r="5" spans="1:9" ht="16.5" x14ac:dyDescent="0.3">
      <c r="A5" s="28"/>
      <c r="B5" s="28" t="s">
        <v>30</v>
      </c>
      <c r="C5" s="28" t="s">
        <v>31</v>
      </c>
      <c r="D5" s="28" t="s">
        <v>32</v>
      </c>
      <c r="E5" s="28" t="s">
        <v>33</v>
      </c>
      <c r="F5" s="28" t="s">
        <v>34</v>
      </c>
      <c r="G5" s="28" t="s">
        <v>35</v>
      </c>
      <c r="H5" s="28" t="s">
        <v>36</v>
      </c>
      <c r="I5" s="29" t="s">
        <v>37</v>
      </c>
    </row>
    <row r="6" spans="1:9" ht="16.5" x14ac:dyDescent="0.3">
      <c r="A6" s="30" t="s">
        <v>38</v>
      </c>
      <c r="B6" s="31">
        <v>9</v>
      </c>
      <c r="C6" s="31">
        <v>39</v>
      </c>
      <c r="D6" s="31">
        <v>38</v>
      </c>
      <c r="E6" s="31">
        <v>21</v>
      </c>
      <c r="F6" s="31">
        <v>22</v>
      </c>
      <c r="G6" s="31">
        <v>21</v>
      </c>
      <c r="H6" s="31">
        <v>19</v>
      </c>
      <c r="I6" s="31">
        <f>SUM(B6:H6)</f>
        <v>169</v>
      </c>
    </row>
    <row r="7" spans="1:9" ht="16.5" x14ac:dyDescent="0.3">
      <c r="A7" s="30" t="s">
        <v>39</v>
      </c>
      <c r="B7" s="31">
        <v>8</v>
      </c>
      <c r="C7" s="31">
        <v>11</v>
      </c>
      <c r="D7" s="31">
        <v>8</v>
      </c>
      <c r="E7" s="31">
        <v>6</v>
      </c>
      <c r="F7" s="31">
        <v>8</v>
      </c>
      <c r="G7" s="31">
        <v>7</v>
      </c>
      <c r="H7" s="31">
        <v>4</v>
      </c>
      <c r="I7" s="31">
        <f t="shared" ref="I7:I8" si="0">SUM(B7:H7)</f>
        <v>52</v>
      </c>
    </row>
    <row r="8" spans="1:9" ht="16.5" x14ac:dyDescent="0.3">
      <c r="A8" s="30" t="s">
        <v>40</v>
      </c>
      <c r="B8" s="31">
        <v>2</v>
      </c>
      <c r="C8" s="31">
        <v>25</v>
      </c>
      <c r="D8" s="31">
        <v>52</v>
      </c>
      <c r="E8" s="31">
        <v>22</v>
      </c>
      <c r="F8" s="31">
        <v>23</v>
      </c>
      <c r="G8" s="31">
        <v>12</v>
      </c>
      <c r="H8" s="31">
        <v>24</v>
      </c>
      <c r="I8" s="31">
        <f t="shared" si="0"/>
        <v>160</v>
      </c>
    </row>
    <row r="9" spans="1:9" ht="16.5" x14ac:dyDescent="0.3">
      <c r="A9" s="30" t="s">
        <v>37</v>
      </c>
      <c r="B9" s="31">
        <f>SUM(B6:B8)</f>
        <v>19</v>
      </c>
      <c r="C9" s="31">
        <f t="shared" ref="C9:H9" si="1">SUM(C6:C8)</f>
        <v>75</v>
      </c>
      <c r="D9" s="31">
        <f t="shared" si="1"/>
        <v>98</v>
      </c>
      <c r="E9" s="31">
        <f t="shared" si="1"/>
        <v>49</v>
      </c>
      <c r="F9" s="31">
        <f t="shared" si="1"/>
        <v>53</v>
      </c>
      <c r="G9" s="31">
        <f t="shared" si="1"/>
        <v>40</v>
      </c>
      <c r="H9" s="31">
        <f t="shared" si="1"/>
        <v>47</v>
      </c>
      <c r="I9" s="32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F38" sqref="F3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0" t="s">
        <v>28</v>
      </c>
      <c r="B2" s="40"/>
      <c r="C2" s="40"/>
      <c r="D2" s="40"/>
      <c r="E2" s="40"/>
      <c r="F2" s="40"/>
      <c r="G2" s="40"/>
      <c r="H2" s="40"/>
      <c r="I2" s="40"/>
    </row>
    <row r="3" spans="1:9" ht="18.75" x14ac:dyDescent="0.3">
      <c r="A3" s="40" t="s">
        <v>29</v>
      </c>
      <c r="B3" s="40"/>
      <c r="C3" s="40"/>
      <c r="D3" s="40"/>
      <c r="E3" s="40"/>
      <c r="F3" s="40"/>
      <c r="G3" s="40"/>
      <c r="H3" s="40"/>
      <c r="I3" s="40"/>
    </row>
    <row r="4" spans="1:9" ht="18.75" x14ac:dyDescent="0.3">
      <c r="A4" s="41" t="s">
        <v>41</v>
      </c>
      <c r="B4" s="41"/>
      <c r="C4" s="41"/>
      <c r="D4" s="41"/>
      <c r="E4" s="41"/>
      <c r="F4" s="41"/>
      <c r="G4" s="41"/>
      <c r="H4" s="41"/>
      <c r="I4" s="41"/>
    </row>
    <row r="5" spans="1:9" ht="16.5" x14ac:dyDescent="0.3">
      <c r="A5" s="28"/>
      <c r="B5" s="28" t="s">
        <v>30</v>
      </c>
      <c r="C5" s="28" t="s">
        <v>31</v>
      </c>
      <c r="D5" s="28" t="s">
        <v>32</v>
      </c>
      <c r="E5" s="28" t="s">
        <v>33</v>
      </c>
      <c r="F5" s="28" t="s">
        <v>34</v>
      </c>
      <c r="G5" s="28" t="s">
        <v>35</v>
      </c>
      <c r="H5" s="28" t="s">
        <v>36</v>
      </c>
      <c r="I5" s="29" t="s">
        <v>37</v>
      </c>
    </row>
    <row r="6" spans="1:9" ht="16.5" x14ac:dyDescent="0.3">
      <c r="A6" s="30" t="s">
        <v>38</v>
      </c>
      <c r="B6" s="31">
        <f>AVERAGE('Questions Week 1'!B6,'Questions Week 2'!B6)</f>
        <v>7</v>
      </c>
      <c r="C6" s="31">
        <f>AVERAGE('Questions Week 1'!C6,'Questions Week 2'!C6)</f>
        <v>36.5</v>
      </c>
      <c r="D6" s="31">
        <f>AVERAGE('Questions Week 1'!D6,'Questions Week 2'!D6)</f>
        <v>35.5</v>
      </c>
      <c r="E6" s="31">
        <f>AVERAGE('Questions Week 1'!E6,'Questions Week 2'!E6)</f>
        <v>28.5</v>
      </c>
      <c r="F6" s="31">
        <f>AVERAGE('Questions Week 1'!F6,'Questions Week 2'!F6)</f>
        <v>23.5</v>
      </c>
      <c r="G6" s="31">
        <f>AVERAGE('Questions Week 1'!G6,'Questions Week 2'!G6)</f>
        <v>17</v>
      </c>
      <c r="H6" s="31">
        <f>AVERAGE('Questions Week 1'!H6,'Questions Week 2'!H6)</f>
        <v>15.5</v>
      </c>
      <c r="I6" s="31">
        <f>SUM(B6:H6)</f>
        <v>163.5</v>
      </c>
    </row>
    <row r="7" spans="1:9" ht="16.5" x14ac:dyDescent="0.3">
      <c r="A7" s="30" t="s">
        <v>39</v>
      </c>
      <c r="B7" s="31">
        <f>AVERAGE('Questions Week 1'!B7,'Questions Week 2'!B7)</f>
        <v>8.5</v>
      </c>
      <c r="C7" s="31">
        <f>AVERAGE('Questions Week 1'!C7,'Questions Week 2'!C7)</f>
        <v>13</v>
      </c>
      <c r="D7" s="31">
        <f>AVERAGE('Questions Week 1'!D7,'Questions Week 2'!D7)</f>
        <v>13.5</v>
      </c>
      <c r="E7" s="31">
        <f>AVERAGE('Questions Week 1'!E7,'Questions Week 2'!E7)</f>
        <v>7.5</v>
      </c>
      <c r="F7" s="31">
        <f>AVERAGE('Questions Week 1'!F7,'Questions Week 2'!F7)</f>
        <v>6</v>
      </c>
      <c r="G7" s="31">
        <f>AVERAGE('Questions Week 1'!G7,'Questions Week 2'!G7)</f>
        <v>5</v>
      </c>
      <c r="H7" s="31">
        <f>AVERAGE('Questions Week 1'!H7,'Questions Week 2'!H7)</f>
        <v>3</v>
      </c>
      <c r="I7" s="31">
        <f t="shared" ref="I7:I8" si="0">SUM(B7:H7)</f>
        <v>56.5</v>
      </c>
    </row>
    <row r="8" spans="1:9" ht="16.5" x14ac:dyDescent="0.3">
      <c r="A8" s="30" t="s">
        <v>40</v>
      </c>
      <c r="B8" s="31">
        <f>AVERAGE('Questions Week 1'!B8,'Questions Week 2'!B8)</f>
        <v>2</v>
      </c>
      <c r="C8" s="31">
        <f>AVERAGE('Questions Week 1'!C8,'Questions Week 2'!C8)</f>
        <v>26.5</v>
      </c>
      <c r="D8" s="31">
        <f>AVERAGE('Questions Week 1'!D8,'Questions Week 2'!D8)</f>
        <v>41</v>
      </c>
      <c r="E8" s="31">
        <f>AVERAGE('Questions Week 1'!E8,'Questions Week 2'!E8)</f>
        <v>20.5</v>
      </c>
      <c r="F8" s="31">
        <f>AVERAGE('Questions Week 1'!F8,'Questions Week 2'!F8)</f>
        <v>18</v>
      </c>
      <c r="G8" s="31">
        <f>AVERAGE('Questions Week 1'!G8,'Questions Week 2'!G8)</f>
        <v>11</v>
      </c>
      <c r="H8" s="31">
        <f>AVERAGE('Questions Week 1'!H8,'Questions Week 2'!H8)</f>
        <v>14</v>
      </c>
      <c r="I8" s="31">
        <f t="shared" si="0"/>
        <v>133</v>
      </c>
    </row>
    <row r="9" spans="1:9" ht="16.5" x14ac:dyDescent="0.3">
      <c r="A9" s="30" t="s">
        <v>37</v>
      </c>
      <c r="B9" s="31">
        <f>SUM(B6:B8)</f>
        <v>17.5</v>
      </c>
      <c r="C9" s="31">
        <f t="shared" ref="C9:H9" si="1">SUM(C6:C8)</f>
        <v>76</v>
      </c>
      <c r="D9" s="31">
        <f t="shared" si="1"/>
        <v>90</v>
      </c>
      <c r="E9" s="31">
        <f t="shared" si="1"/>
        <v>56.5</v>
      </c>
      <c r="F9" s="31">
        <f t="shared" si="1"/>
        <v>47.5</v>
      </c>
      <c r="G9" s="31">
        <f t="shared" si="1"/>
        <v>33</v>
      </c>
      <c r="H9" s="31">
        <f t="shared" si="1"/>
        <v>32.5</v>
      </c>
      <c r="I9" s="32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K10" sqref="K10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2" t="s">
        <v>42</v>
      </c>
      <c r="B1" s="42"/>
      <c r="C1" s="42"/>
      <c r="D1" s="42"/>
      <c r="E1" s="42"/>
      <c r="F1" s="42"/>
      <c r="G1" s="42"/>
      <c r="H1" s="42"/>
      <c r="I1" s="42"/>
    </row>
    <row r="3" spans="1:13" ht="15.75" thickBot="1" x14ac:dyDescent="0.3">
      <c r="A3" s="33" t="s">
        <v>43</v>
      </c>
      <c r="B3" s="34">
        <v>40588</v>
      </c>
      <c r="C3" s="34">
        <v>40592</v>
      </c>
    </row>
    <row r="4" spans="1:13" x14ac:dyDescent="0.25">
      <c r="B4" s="35"/>
      <c r="C4" s="35"/>
    </row>
    <row r="5" spans="1:13" x14ac:dyDescent="0.25">
      <c r="B5" s="35"/>
      <c r="C5" s="35"/>
    </row>
    <row r="6" spans="1:13" x14ac:dyDescent="0.25">
      <c r="B6" s="43" t="s">
        <v>44</v>
      </c>
      <c r="C6" s="43"/>
      <c r="E6" s="44" t="s">
        <v>45</v>
      </c>
      <c r="F6" s="44"/>
      <c r="H6" s="44" t="s">
        <v>46</v>
      </c>
      <c r="I6" s="44"/>
    </row>
    <row r="7" spans="1:13" x14ac:dyDescent="0.25">
      <c r="B7" s="36" t="s">
        <v>47</v>
      </c>
      <c r="C7" s="37" t="s">
        <v>48</v>
      </c>
      <c r="E7" s="33" t="s">
        <v>49</v>
      </c>
      <c r="F7" s="33" t="s">
        <v>50</v>
      </c>
      <c r="H7" s="33" t="s">
        <v>47</v>
      </c>
      <c r="I7" s="33" t="s">
        <v>51</v>
      </c>
    </row>
    <row r="8" spans="1:13" x14ac:dyDescent="0.25">
      <c r="B8" s="33" t="s">
        <v>52</v>
      </c>
      <c r="C8" s="33" t="s">
        <v>53</v>
      </c>
      <c r="E8" s="33" t="s">
        <v>52</v>
      </c>
      <c r="F8" s="33" t="s">
        <v>53</v>
      </c>
      <c r="H8" s="33" t="s">
        <v>52</v>
      </c>
      <c r="I8" s="33" t="s">
        <v>53</v>
      </c>
      <c r="K8" s="38" t="s">
        <v>54</v>
      </c>
      <c r="L8" s="38" t="s">
        <v>55</v>
      </c>
      <c r="M8" t="s">
        <v>56</v>
      </c>
    </row>
    <row r="9" spans="1:13" x14ac:dyDescent="0.25">
      <c r="A9" s="33" t="s">
        <v>23</v>
      </c>
      <c r="B9" s="25">
        <v>220090</v>
      </c>
      <c r="C9" s="25">
        <v>222961</v>
      </c>
      <c r="D9" s="39"/>
      <c r="E9" s="25">
        <v>36688</v>
      </c>
      <c r="F9" s="25">
        <v>36781</v>
      </c>
      <c r="G9" s="39"/>
      <c r="H9" s="25">
        <v>137611</v>
      </c>
      <c r="I9" s="25">
        <v>137828</v>
      </c>
      <c r="J9" t="s">
        <v>57</v>
      </c>
      <c r="K9">
        <f>SUM(C9-B9+F9-E9+I9-H9)/2</f>
        <v>1590.5</v>
      </c>
      <c r="L9">
        <f>SUM(C9-B9+F9-E9+I9-H9)</f>
        <v>3181</v>
      </c>
      <c r="M9">
        <f>SUM(K9*0.04+K9)</f>
        <v>1654.12</v>
      </c>
    </row>
    <row r="10" spans="1:13" x14ac:dyDescent="0.25">
      <c r="A10" s="33" t="s">
        <v>24</v>
      </c>
      <c r="B10" s="2">
        <v>222992</v>
      </c>
      <c r="C10" s="2">
        <v>226231</v>
      </c>
      <c r="E10" s="2">
        <v>36723</v>
      </c>
      <c r="F10" s="2">
        <v>36744</v>
      </c>
      <c r="H10" s="2">
        <v>137896</v>
      </c>
      <c r="I10" s="2">
        <v>138170</v>
      </c>
      <c r="J10" t="s">
        <v>58</v>
      </c>
      <c r="K10">
        <f>SUM(C10-B10+F10-E10+I10-H10)/2</f>
        <v>1767</v>
      </c>
      <c r="L10">
        <f>SUM(C10-B10+F10-E10+I10-H10)</f>
        <v>3534</v>
      </c>
      <c r="M10">
        <f>SUM(K10*0.04+K10)</f>
        <v>1837.68</v>
      </c>
    </row>
    <row r="11" spans="1:13" x14ac:dyDescent="0.25">
      <c r="A11" s="33" t="s">
        <v>25</v>
      </c>
      <c r="B11" s="2">
        <v>226252</v>
      </c>
      <c r="C11" s="2">
        <v>229215</v>
      </c>
      <c r="E11" s="2">
        <v>36757</v>
      </c>
      <c r="F11" s="2">
        <v>36798</v>
      </c>
      <c r="H11" s="2">
        <v>138264</v>
      </c>
      <c r="I11" s="2">
        <v>138585</v>
      </c>
      <c r="J11" t="s">
        <v>59</v>
      </c>
      <c r="K11">
        <f>SUM(C11-B11+F11-E11+I11-H11)/2</f>
        <v>1662.5</v>
      </c>
      <c r="L11">
        <f>SUM(C11-B11+F11-E11+I11-H11)</f>
        <v>3325</v>
      </c>
      <c r="M11">
        <f>SUM(K11*0.04+K11)</f>
        <v>1729</v>
      </c>
    </row>
    <row r="12" spans="1:13" x14ac:dyDescent="0.25">
      <c r="A12" s="33" t="s">
        <v>26</v>
      </c>
      <c r="B12" s="25">
        <v>229240</v>
      </c>
      <c r="C12" s="25">
        <v>232285</v>
      </c>
      <c r="D12" s="39"/>
      <c r="E12" s="25">
        <v>36814</v>
      </c>
      <c r="F12" s="25">
        <v>36841</v>
      </c>
      <c r="G12" s="39"/>
      <c r="H12" s="25">
        <v>138650</v>
      </c>
      <c r="I12" s="25">
        <v>138921</v>
      </c>
      <c r="J12" t="s">
        <v>60</v>
      </c>
      <c r="K12">
        <f>SUM(C12-B12+F12-E12+I12-H12)/2</f>
        <v>1671.5</v>
      </c>
      <c r="L12">
        <f>SUM(C12-B12+F12-E12+I12-H12)</f>
        <v>3343</v>
      </c>
      <c r="M12">
        <f>SUM(K12*0.04+K12)</f>
        <v>1738.36</v>
      </c>
    </row>
    <row r="13" spans="1:13" x14ac:dyDescent="0.25">
      <c r="A13" s="33" t="s">
        <v>22</v>
      </c>
      <c r="B13" s="25">
        <v>232305</v>
      </c>
      <c r="C13" s="25">
        <v>233862</v>
      </c>
      <c r="D13" s="39"/>
      <c r="E13" s="25">
        <v>36856</v>
      </c>
      <c r="F13" s="25">
        <v>36886</v>
      </c>
      <c r="G13" s="39"/>
      <c r="H13" s="25">
        <v>138996</v>
      </c>
      <c r="I13" s="25">
        <v>139154</v>
      </c>
      <c r="J13" t="s">
        <v>61</v>
      </c>
      <c r="K13">
        <f>SUM(C13-B13+F13-E13+I13-H13)/2</f>
        <v>872.5</v>
      </c>
      <c r="L13">
        <f>SUM(C13-B13+F13-E13+I13-H13)</f>
        <v>1745</v>
      </c>
      <c r="M13">
        <f>SUM(K13*0.04+K13)</f>
        <v>907.4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E39" sqref="E3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2" t="s">
        <v>42</v>
      </c>
      <c r="B1" s="42"/>
      <c r="C1" s="42"/>
      <c r="D1" s="42"/>
      <c r="E1" s="42"/>
      <c r="F1" s="42"/>
      <c r="G1" s="42"/>
      <c r="H1" s="42"/>
      <c r="I1" s="42"/>
    </row>
    <row r="3" spans="1:13" ht="15.75" thickBot="1" x14ac:dyDescent="0.3">
      <c r="A3" s="33" t="s">
        <v>43</v>
      </c>
      <c r="B3" s="34">
        <v>40595</v>
      </c>
      <c r="C3" s="34">
        <v>40599</v>
      </c>
    </row>
    <row r="4" spans="1:13" x14ac:dyDescent="0.25">
      <c r="B4" s="35"/>
      <c r="C4" s="35"/>
    </row>
    <row r="5" spans="1:13" x14ac:dyDescent="0.25">
      <c r="B5" s="35"/>
      <c r="C5" s="35"/>
    </row>
    <row r="6" spans="1:13" x14ac:dyDescent="0.25">
      <c r="B6" s="43" t="s">
        <v>44</v>
      </c>
      <c r="C6" s="43"/>
      <c r="E6" s="44" t="s">
        <v>45</v>
      </c>
      <c r="F6" s="44"/>
      <c r="H6" s="44" t="s">
        <v>46</v>
      </c>
      <c r="I6" s="44"/>
    </row>
    <row r="7" spans="1:13" x14ac:dyDescent="0.25">
      <c r="B7" s="36" t="s">
        <v>47</v>
      </c>
      <c r="C7" s="37" t="s">
        <v>48</v>
      </c>
      <c r="E7" s="33" t="s">
        <v>49</v>
      </c>
      <c r="F7" s="33" t="s">
        <v>50</v>
      </c>
      <c r="H7" s="33" t="s">
        <v>47</v>
      </c>
      <c r="I7" s="33" t="s">
        <v>51</v>
      </c>
    </row>
    <row r="8" spans="1:13" x14ac:dyDescent="0.25">
      <c r="B8" s="33" t="s">
        <v>52</v>
      </c>
      <c r="C8" s="33" t="s">
        <v>53</v>
      </c>
      <c r="E8" s="33" t="s">
        <v>52</v>
      </c>
      <c r="F8" s="33" t="s">
        <v>53</v>
      </c>
      <c r="H8" s="33" t="s">
        <v>52</v>
      </c>
      <c r="I8" s="33" t="s">
        <v>53</v>
      </c>
      <c r="K8" s="38" t="s">
        <v>54</v>
      </c>
      <c r="L8" s="38" t="s">
        <v>55</v>
      </c>
      <c r="M8" t="s">
        <v>56</v>
      </c>
    </row>
    <row r="9" spans="1:13" x14ac:dyDescent="0.25">
      <c r="A9" s="33" t="s">
        <v>23</v>
      </c>
      <c r="B9" s="25">
        <v>234440</v>
      </c>
      <c r="C9" s="25">
        <v>237475</v>
      </c>
      <c r="D9" s="39"/>
      <c r="E9" s="25">
        <v>36893</v>
      </c>
      <c r="F9" s="25">
        <v>36950</v>
      </c>
      <c r="G9" s="39"/>
      <c r="H9" s="25">
        <v>139241</v>
      </c>
      <c r="I9" s="25">
        <v>139521</v>
      </c>
      <c r="J9" t="s">
        <v>57</v>
      </c>
      <c r="K9">
        <f>SUM(C9-B9+F9-E9+I9-H9)/2</f>
        <v>1686</v>
      </c>
      <c r="L9">
        <f>SUM(C9-B9+F9-E9+I9-H9)</f>
        <v>3372</v>
      </c>
      <c r="M9">
        <f>SUM(K9*0.04+K9)</f>
        <v>1753.44</v>
      </c>
    </row>
    <row r="10" spans="1:13" x14ac:dyDescent="0.25">
      <c r="A10" s="33" t="s">
        <v>24</v>
      </c>
      <c r="B10" s="2">
        <v>237481</v>
      </c>
      <c r="C10" s="2">
        <v>240735</v>
      </c>
      <c r="E10" s="2">
        <v>36968</v>
      </c>
      <c r="F10" s="2">
        <v>36987</v>
      </c>
      <c r="H10" s="2">
        <v>139598</v>
      </c>
      <c r="I10" s="2">
        <v>139889</v>
      </c>
      <c r="J10" t="s">
        <v>58</v>
      </c>
      <c r="K10">
        <f>SUM(C10-B10+F10-E10+I10-H10)/2</f>
        <v>1782</v>
      </c>
      <c r="L10">
        <f>SUM(C10-B10+F10-E10+I10-H10)</f>
        <v>3564</v>
      </c>
      <c r="M10">
        <f>SUM(K10*0.04+K10)</f>
        <v>1853.28</v>
      </c>
    </row>
    <row r="11" spans="1:13" x14ac:dyDescent="0.25">
      <c r="A11" s="33" t="s">
        <v>25</v>
      </c>
      <c r="B11" s="2">
        <v>240780</v>
      </c>
      <c r="C11" s="2">
        <v>243644</v>
      </c>
      <c r="E11" s="2">
        <v>37008</v>
      </c>
      <c r="F11" s="2">
        <v>37038</v>
      </c>
      <c r="H11" s="2">
        <v>139982</v>
      </c>
      <c r="I11" s="2">
        <v>140273</v>
      </c>
      <c r="J11" t="s">
        <v>59</v>
      </c>
      <c r="K11">
        <f>SUM(C11-B11+F11-E11+I11-H11)/2</f>
        <v>1592.5</v>
      </c>
      <c r="L11">
        <f>SUM(C11-B11+F11-E11+I11-H11)</f>
        <v>3185</v>
      </c>
      <c r="M11">
        <f>SUM(K11*0.04+K11)</f>
        <v>1656.2</v>
      </c>
    </row>
    <row r="12" spans="1:13" x14ac:dyDescent="0.25">
      <c r="A12" s="33" t="s">
        <v>26</v>
      </c>
      <c r="B12" s="25">
        <v>243673</v>
      </c>
      <c r="C12" s="25">
        <v>246806</v>
      </c>
      <c r="D12" s="39"/>
      <c r="E12" s="25">
        <v>37049</v>
      </c>
      <c r="F12" s="25">
        <v>37076</v>
      </c>
      <c r="G12" s="39"/>
      <c r="H12" s="25">
        <v>140344</v>
      </c>
      <c r="I12" s="25">
        <v>140638</v>
      </c>
      <c r="J12" t="s">
        <v>60</v>
      </c>
      <c r="K12">
        <f>SUM(C12-B12+F12-E12+I12-H12)/2</f>
        <v>1727</v>
      </c>
      <c r="L12">
        <f>SUM(C12-B12+F12-E12+I12-H12)</f>
        <v>3454</v>
      </c>
      <c r="M12">
        <f>SUM(K12*0.04+K12)</f>
        <v>1796.08</v>
      </c>
    </row>
    <row r="13" spans="1:13" x14ac:dyDescent="0.25">
      <c r="A13" s="33" t="s">
        <v>22</v>
      </c>
      <c r="B13" s="25">
        <v>246828</v>
      </c>
      <c r="C13" s="25">
        <v>248231</v>
      </c>
      <c r="D13" s="39"/>
      <c r="E13" s="25">
        <v>37076</v>
      </c>
      <c r="F13" s="25">
        <v>37094</v>
      </c>
      <c r="G13" s="39"/>
      <c r="H13" s="25">
        <v>140661</v>
      </c>
      <c r="I13" s="25">
        <v>140844</v>
      </c>
      <c r="J13" t="s">
        <v>61</v>
      </c>
      <c r="K13">
        <f>SUM(C13-B13+F13-E13+I13-H13)/2</f>
        <v>802</v>
      </c>
      <c r="L13">
        <f>SUM(C13-B13+F13-E13+I13-H13)</f>
        <v>1604</v>
      </c>
      <c r="M13">
        <f>SUM(K13*0.04+K13)</f>
        <v>834.08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13"/>
  <sheetViews>
    <sheetView workbookViewId="0">
      <selection activeCell="B10" sqref="B10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2" t="s">
        <v>42</v>
      </c>
      <c r="B1" s="42"/>
      <c r="C1" s="42"/>
      <c r="D1" s="42"/>
      <c r="E1" s="42"/>
      <c r="F1" s="42"/>
      <c r="G1" s="42"/>
      <c r="H1" s="42"/>
      <c r="I1" s="42"/>
    </row>
    <row r="3" spans="1:13" ht="15.75" thickBot="1" x14ac:dyDescent="0.3">
      <c r="A3" s="33" t="s">
        <v>43</v>
      </c>
      <c r="B3" s="34">
        <v>40602</v>
      </c>
      <c r="C3" s="34">
        <v>40606</v>
      </c>
    </row>
    <row r="4" spans="1:13" x14ac:dyDescent="0.25">
      <c r="B4" s="35"/>
      <c r="C4" s="35"/>
    </row>
    <row r="5" spans="1:13" x14ac:dyDescent="0.25">
      <c r="B5" s="35"/>
      <c r="C5" s="35"/>
    </row>
    <row r="6" spans="1:13" x14ac:dyDescent="0.25">
      <c r="B6" s="43" t="s">
        <v>44</v>
      </c>
      <c r="C6" s="43"/>
      <c r="E6" s="44" t="s">
        <v>45</v>
      </c>
      <c r="F6" s="44"/>
      <c r="H6" s="44" t="s">
        <v>46</v>
      </c>
      <c r="I6" s="44"/>
    </row>
    <row r="7" spans="1:13" x14ac:dyDescent="0.25">
      <c r="B7" s="36" t="s">
        <v>47</v>
      </c>
      <c r="C7" s="37" t="s">
        <v>48</v>
      </c>
      <c r="E7" s="33" t="s">
        <v>49</v>
      </c>
      <c r="F7" s="33" t="s">
        <v>50</v>
      </c>
      <c r="H7" s="33" t="s">
        <v>47</v>
      </c>
      <c r="I7" s="33" t="s">
        <v>51</v>
      </c>
    </row>
    <row r="8" spans="1:13" x14ac:dyDescent="0.25">
      <c r="B8" s="33" t="s">
        <v>52</v>
      </c>
      <c r="C8" s="33" t="s">
        <v>53</v>
      </c>
      <c r="E8" s="33" t="s">
        <v>52</v>
      </c>
      <c r="F8" s="33" t="s">
        <v>53</v>
      </c>
      <c r="H8" s="33" t="s">
        <v>52</v>
      </c>
      <c r="I8" s="33" t="s">
        <v>53</v>
      </c>
      <c r="K8" s="38" t="s">
        <v>54</v>
      </c>
      <c r="L8" s="38" t="s">
        <v>55</v>
      </c>
      <c r="M8" t="s">
        <v>56</v>
      </c>
    </row>
    <row r="9" spans="1:13" x14ac:dyDescent="0.25">
      <c r="A9" s="33" t="s">
        <v>23</v>
      </c>
      <c r="B9" s="25">
        <v>248989</v>
      </c>
      <c r="C9" s="25">
        <v>252294</v>
      </c>
      <c r="D9" s="39"/>
      <c r="E9" s="25">
        <v>37102</v>
      </c>
      <c r="F9" s="25">
        <v>37137</v>
      </c>
      <c r="G9" s="39"/>
      <c r="H9" s="25">
        <v>140912</v>
      </c>
      <c r="I9" s="25">
        <v>141264</v>
      </c>
      <c r="J9" t="s">
        <v>57</v>
      </c>
      <c r="K9">
        <f>SUM(C9-B9+F9-E9+I9-H9)/2</f>
        <v>1846</v>
      </c>
      <c r="L9">
        <f>SUM(C9-B9+F9-E9+I9-H9)</f>
        <v>3692</v>
      </c>
      <c r="M9">
        <f>SUM(K9*0.04+K9)</f>
        <v>1919.84</v>
      </c>
    </row>
    <row r="10" spans="1:13" x14ac:dyDescent="0.25">
      <c r="A10" s="33" t="s">
        <v>24</v>
      </c>
      <c r="B10" s="2">
        <v>252295</v>
      </c>
      <c r="C10" s="2">
        <v>255780</v>
      </c>
      <c r="E10" s="2">
        <v>37154</v>
      </c>
      <c r="F10" s="2">
        <v>37183</v>
      </c>
      <c r="H10" s="2">
        <v>141347</v>
      </c>
      <c r="I10" s="2">
        <v>141701</v>
      </c>
      <c r="J10" t="s">
        <v>58</v>
      </c>
      <c r="K10">
        <f>SUM(C10-B10+F10-E10+I10-H10)/2</f>
        <v>1934</v>
      </c>
      <c r="L10">
        <f>SUM(C10-B10+F10-E10+I10-H10)</f>
        <v>3868</v>
      </c>
      <c r="M10">
        <f>SUM(K10*0.04+K10)</f>
        <v>2011.36</v>
      </c>
    </row>
    <row r="11" spans="1:13" x14ac:dyDescent="0.25">
      <c r="A11" s="33" t="s">
        <v>25</v>
      </c>
      <c r="B11" s="2">
        <v>255856</v>
      </c>
      <c r="C11" s="2">
        <v>258892</v>
      </c>
      <c r="E11" s="2">
        <v>37019</v>
      </c>
      <c r="F11" s="2">
        <v>37120</v>
      </c>
      <c r="H11" s="2">
        <v>141780</v>
      </c>
      <c r="I11" s="2">
        <v>142133</v>
      </c>
      <c r="J11" t="s">
        <v>59</v>
      </c>
      <c r="K11">
        <f>SUM(C11-B11+F11-E11+I11-H11)/2</f>
        <v>1745</v>
      </c>
      <c r="L11">
        <f>SUM(C11-B11+F11-E11+I11-H11)</f>
        <v>3490</v>
      </c>
      <c r="M11">
        <f>SUM(K11*0.04+K11)</f>
        <v>1814.8</v>
      </c>
    </row>
    <row r="12" spans="1:13" x14ac:dyDescent="0.25">
      <c r="A12" s="33" t="s">
        <v>26</v>
      </c>
      <c r="B12" s="25">
        <v>258916</v>
      </c>
      <c r="C12" s="25">
        <v>262098</v>
      </c>
      <c r="D12" s="39"/>
      <c r="E12" s="25">
        <v>37215</v>
      </c>
      <c r="F12" s="25">
        <v>37243</v>
      </c>
      <c r="G12" s="39"/>
      <c r="H12" s="25">
        <v>142255</v>
      </c>
      <c r="I12" s="25">
        <v>142545</v>
      </c>
      <c r="J12" t="s">
        <v>60</v>
      </c>
      <c r="K12">
        <f>SUM(C12-B12+F12-E12+I12-H12)/2</f>
        <v>1750</v>
      </c>
      <c r="L12">
        <f>SUM(C12-B12+F12-E12+I12-H12)</f>
        <v>3500</v>
      </c>
      <c r="M12">
        <f>SUM(K12*0.04+K12)</f>
        <v>1820</v>
      </c>
    </row>
    <row r="13" spans="1:13" x14ac:dyDescent="0.25">
      <c r="A13" s="33" t="s">
        <v>22</v>
      </c>
      <c r="B13" s="25">
        <v>262117</v>
      </c>
      <c r="C13" s="25">
        <v>263697</v>
      </c>
      <c r="D13" s="39"/>
      <c r="E13" s="25">
        <v>37254</v>
      </c>
      <c r="F13" s="25">
        <v>37278</v>
      </c>
      <c r="G13" s="39"/>
      <c r="H13" s="25">
        <v>142629</v>
      </c>
      <c r="I13" s="25">
        <v>142799</v>
      </c>
      <c r="J13" t="s">
        <v>61</v>
      </c>
      <c r="K13">
        <f>SUM(C13-B13+F13-E13+I13-H13)/2</f>
        <v>887</v>
      </c>
      <c r="L13">
        <f>SUM(C13-B13+F13-E13+I13-H13)</f>
        <v>1774</v>
      </c>
      <c r="M13">
        <f>SUM(K13*0.04+K13)</f>
        <v>922.48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Week 3</vt:lpstr>
      <vt:lpstr>Door Count Average</vt:lpstr>
      <vt:lpstr>Reference Questions Week 1</vt:lpstr>
      <vt:lpstr>Reference Questions Week 2</vt:lpstr>
      <vt:lpstr>Reference Questions Week 3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sjkolberg</cp:lastModifiedBy>
  <dcterms:created xsi:type="dcterms:W3CDTF">2011-02-21T13:09:22Z</dcterms:created>
  <dcterms:modified xsi:type="dcterms:W3CDTF">2012-02-21T16:51:19Z</dcterms:modified>
</cp:coreProperties>
</file>