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20" yWindow="210" windowWidth="18915" windowHeight="11865" tabRatio="597" firstSheet="2" activeTab="5"/>
  </bookViews>
  <sheets>
    <sheet name="Raw" sheetId="1" r:id="rId1"/>
    <sheet name="Avarage" sheetId="2" r:id="rId2"/>
    <sheet name="Questions Week 1" sheetId="4" r:id="rId3"/>
    <sheet name="Door Count Week 1" sheetId="7" r:id="rId4"/>
    <sheet name="Reference Questions Week 1" sheetId="8" r:id="rId5"/>
    <sheet name="Bibliographic Instruction" sheetId="9" r:id="rId6"/>
  </sheets>
  <calcPr calcId="144525"/>
</workbook>
</file>

<file path=xl/calcChain.xml><?xml version="1.0" encoding="utf-8"?>
<calcChain xmlns="http://schemas.openxmlformats.org/spreadsheetml/2006/main">
  <c r="E4" i="8" l="1"/>
  <c r="E5" i="8"/>
  <c r="E6" i="8"/>
  <c r="E7" i="8"/>
  <c r="E8" i="8"/>
  <c r="E9" i="8"/>
  <c r="E3" i="8"/>
  <c r="C9" i="9" l="1"/>
  <c r="B9" i="9"/>
  <c r="C5" i="2"/>
  <c r="D5" i="2"/>
  <c r="E5" i="2"/>
  <c r="F5" i="2"/>
  <c r="G5" i="2"/>
  <c r="H5" i="2"/>
  <c r="I5" i="2"/>
  <c r="J5" i="2"/>
  <c r="K5" i="2"/>
  <c r="L5" i="2"/>
  <c r="M5" i="2"/>
  <c r="N5" i="2"/>
  <c r="O5" i="2"/>
  <c r="C4" i="2"/>
  <c r="D4" i="2"/>
  <c r="E4" i="2"/>
  <c r="F4" i="2"/>
  <c r="G4" i="2"/>
  <c r="H4" i="2"/>
  <c r="I4" i="2"/>
  <c r="J4" i="2"/>
  <c r="K4" i="2"/>
  <c r="L4" i="2"/>
  <c r="M4" i="2"/>
  <c r="N4" i="2"/>
  <c r="O4" i="2"/>
  <c r="C3" i="2"/>
  <c r="D3" i="2"/>
  <c r="E3" i="2"/>
  <c r="F3" i="2"/>
  <c r="G3" i="2"/>
  <c r="H3" i="2"/>
  <c r="I3" i="2"/>
  <c r="J3" i="2"/>
  <c r="K3" i="2"/>
  <c r="L3" i="2"/>
  <c r="M3" i="2"/>
  <c r="N3" i="2"/>
  <c r="O3" i="2"/>
  <c r="B4" i="2"/>
  <c r="B5" i="2"/>
  <c r="B3" i="2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P38" i="1"/>
  <c r="P37" i="1"/>
  <c r="P36" i="1"/>
  <c r="G31" i="1" l="1"/>
  <c r="H31" i="1"/>
  <c r="H10" i="8" l="1"/>
  <c r="F10" i="8" l="1"/>
  <c r="G10" i="8"/>
  <c r="D10" i="8"/>
  <c r="C10" i="8"/>
  <c r="B10" i="8"/>
  <c r="L13" i="7"/>
  <c r="K13" i="7"/>
  <c r="M13" i="7" s="1"/>
  <c r="L12" i="7"/>
  <c r="K12" i="7"/>
  <c r="M12" i="7" s="1"/>
  <c r="L11" i="7"/>
  <c r="K11" i="7"/>
  <c r="M11" i="7" s="1"/>
  <c r="L10" i="7"/>
  <c r="K10" i="7"/>
  <c r="M10" i="7" s="1"/>
  <c r="L9" i="7"/>
  <c r="K9" i="7"/>
  <c r="M9" i="7" s="1"/>
  <c r="C9" i="4"/>
  <c r="D9" i="4"/>
  <c r="E9" i="4"/>
  <c r="F9" i="4"/>
  <c r="G9" i="4"/>
  <c r="H9" i="4"/>
  <c r="B9" i="4"/>
  <c r="I7" i="4"/>
  <c r="I8" i="4"/>
  <c r="I6" i="4"/>
  <c r="O31" i="1"/>
  <c r="N31" i="1"/>
  <c r="M31" i="1"/>
  <c r="L31" i="1"/>
  <c r="K31" i="1"/>
  <c r="J31" i="1"/>
  <c r="I31" i="1"/>
  <c r="F31" i="1"/>
  <c r="E31" i="1"/>
  <c r="D31" i="1"/>
  <c r="C31" i="1"/>
  <c r="B31" i="1"/>
  <c r="P30" i="1"/>
  <c r="P29" i="1"/>
  <c r="P28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P22" i="1"/>
  <c r="P21" i="1"/>
  <c r="P20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P14" i="1"/>
  <c r="P13" i="1"/>
  <c r="P12" i="1"/>
  <c r="C7" i="1"/>
  <c r="D7" i="1"/>
  <c r="E7" i="1"/>
  <c r="F7" i="1"/>
  <c r="G7" i="1"/>
  <c r="H7" i="1"/>
  <c r="I7" i="1"/>
  <c r="J7" i="1"/>
  <c r="K7" i="1"/>
  <c r="L7" i="1"/>
  <c r="M7" i="1"/>
  <c r="N7" i="1"/>
  <c r="O7" i="1"/>
  <c r="B7" i="1"/>
  <c r="P5" i="1"/>
  <c r="P6" i="1"/>
  <c r="P4" i="1"/>
  <c r="E10" i="8" l="1"/>
  <c r="P5" i="2"/>
  <c r="I6" i="2"/>
  <c r="O6" i="2"/>
  <c r="M6" i="2"/>
  <c r="K6" i="2"/>
  <c r="G6" i="2"/>
  <c r="E6" i="2"/>
  <c r="C6" i="2"/>
  <c r="B6" i="2"/>
  <c r="N6" i="2"/>
  <c r="H6" i="2"/>
  <c r="F6" i="2"/>
  <c r="D6" i="2"/>
  <c r="P4" i="2"/>
  <c r="J6" i="2"/>
  <c r="L6" i="2"/>
  <c r="P3" i="2"/>
</calcChain>
</file>

<file path=xl/sharedStrings.xml><?xml version="1.0" encoding="utf-8"?>
<sst xmlns="http://schemas.openxmlformats.org/spreadsheetml/2006/main" count="205" uniqueCount="82">
  <si>
    <t>Reserves</t>
  </si>
  <si>
    <t>Library Card</t>
  </si>
  <si>
    <t>DVD</t>
  </si>
  <si>
    <t>Date</t>
  </si>
  <si>
    <t>Week</t>
  </si>
  <si>
    <t>7am</t>
  </si>
  <si>
    <t>8am</t>
  </si>
  <si>
    <t>9am</t>
  </si>
  <si>
    <t>10am</t>
  </si>
  <si>
    <t>11am</t>
  </si>
  <si>
    <t>12pm</t>
  </si>
  <si>
    <t>1pm</t>
  </si>
  <si>
    <t>2pm</t>
  </si>
  <si>
    <t>3pm</t>
  </si>
  <si>
    <t>4pm</t>
  </si>
  <si>
    <t>5pm</t>
  </si>
  <si>
    <t>6pm</t>
  </si>
  <si>
    <t>7pm</t>
  </si>
  <si>
    <t>8pm</t>
  </si>
  <si>
    <t>Total by Type</t>
  </si>
  <si>
    <t>Total by Hour</t>
  </si>
  <si>
    <t>Day</t>
  </si>
  <si>
    <t>Friday</t>
  </si>
  <si>
    <t>Monday</t>
  </si>
  <si>
    <t>Tuesday</t>
  </si>
  <si>
    <t>Wednesday</t>
  </si>
  <si>
    <t>Thursday</t>
  </si>
  <si>
    <t xml:space="preserve">                                            </t>
  </si>
  <si>
    <t>Edison State College Library</t>
  </si>
  <si>
    <t>Library Service Transactions</t>
  </si>
  <si>
    <t>7:30 - 9:00 AM</t>
  </si>
  <si>
    <t>9:00 - 11:00 AM</t>
  </si>
  <si>
    <t>11:00 - 1:00 PM</t>
  </si>
  <si>
    <t>1:00  - 3:00 PM</t>
  </si>
  <si>
    <t>3:00 - 5:00 PM</t>
  </si>
  <si>
    <t>5:00 - 7:00 PM</t>
  </si>
  <si>
    <t>7:00 - 9:00 PM</t>
  </si>
  <si>
    <t>Total</t>
  </si>
  <si>
    <t>Directional</t>
  </si>
  <si>
    <t>Reference</t>
  </si>
  <si>
    <t>Technical</t>
  </si>
  <si>
    <t>Lee Campus Circulation</t>
  </si>
  <si>
    <t>Edison State College Richard H. Rush Weekly Door Count Form</t>
  </si>
  <si>
    <t>Week Of:</t>
  </si>
  <si>
    <t>Front Entrance</t>
  </si>
  <si>
    <t>Gallery Stairway</t>
  </si>
  <si>
    <t>Third Floor</t>
  </si>
  <si>
    <t>7:30am</t>
  </si>
  <si>
    <t>9pm/4pm</t>
  </si>
  <si>
    <t>10:00am</t>
  </si>
  <si>
    <t>2:00pm</t>
  </si>
  <si>
    <t>4:00pm</t>
  </si>
  <si>
    <t>Count Open</t>
  </si>
  <si>
    <t>Count Close</t>
  </si>
  <si>
    <t>Total amount divided by 2</t>
  </si>
  <si>
    <t>Raw Total</t>
  </si>
  <si>
    <t>Total amount divded by 2 adjusted with added 4% margin of error.</t>
  </si>
  <si>
    <t>Total Monday</t>
  </si>
  <si>
    <t>Total Tuesday</t>
  </si>
  <si>
    <t>Total Wednesday</t>
  </si>
  <si>
    <t>Total Thursday</t>
  </si>
  <si>
    <t>Total Friday</t>
  </si>
  <si>
    <r>
      <t>LEE CAMPUS - RUSH LIBRARY RESEARCH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FFFF"/>
        <rFont val="Calibri"/>
        <family val="2"/>
        <scheme val="minor"/>
      </rPr>
      <t>LAB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FFFF"/>
        <rFont val="Calibri"/>
        <family val="2"/>
        <scheme val="minor"/>
      </rPr>
      <t>STATISTICS</t>
    </r>
  </si>
  <si>
    <t>Less Than 5 Minutes</t>
  </si>
  <si>
    <t>5-15 Minutes</t>
  </si>
  <si>
    <t>More than  15 Minutes</t>
  </si>
  <si>
    <t>Reference Average</t>
  </si>
  <si>
    <t>Transaction Comments (i.e. Collection Development, Reference interview…)</t>
  </si>
  <si>
    <t>7:30 – 9:00 AM</t>
  </si>
  <si>
    <t>9:00 – 11:00 AM</t>
  </si>
  <si>
    <t>11:00 AM – 1:00 PM</t>
  </si>
  <si>
    <t>1:00 – 3:00 PM</t>
  </si>
  <si>
    <t>3:00 – 5:00 PM</t>
  </si>
  <si>
    <t>5:00 – 7:00 PM</t>
  </si>
  <si>
    <t>7:00 – 9:00 PM</t>
  </si>
  <si>
    <t>Bibliographic Instruction Sessions</t>
  </si>
  <si>
    <t>Sessions</t>
  </si>
  <si>
    <t>Students</t>
  </si>
  <si>
    <t>Veterans treatment / Martin Luther</t>
  </si>
  <si>
    <t>animism / nutrition / APA, ARA / Cerebral palsy</t>
  </si>
  <si>
    <t>education reform</t>
  </si>
  <si>
    <t>technology in medicine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</si>
</sst>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Goudy Old Style"/>
      <family val="1"/>
    </font>
    <font>
      <b/>
      <sz val="14"/>
      <name val="Goudy Old Style"/>
      <family val="1"/>
    </font>
    <font>
      <sz val="12"/>
      <name val="Goudy Old Style"/>
      <family val="1"/>
    </font>
    <font>
      <b/>
      <sz val="12"/>
      <name val="Goudy Old Style"/>
      <family val="1"/>
    </font>
    <font>
      <b/>
      <sz val="16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1"/>
      <color rgb="FFFFFFFF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BFBFB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2" borderId="1" xfId="0" applyFill="1" applyBorder="1"/>
    <xf numFmtId="0" fontId="1" fillId="0" borderId="1" xfId="0" applyFont="1" applyBorder="1"/>
    <xf numFmtId="0" fontId="1" fillId="2" borderId="2" xfId="0" applyFont="1" applyFill="1" applyBorder="1"/>
    <xf numFmtId="0" fontId="1" fillId="0" borderId="2" xfId="0" applyFont="1" applyBorder="1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2" borderId="1" xfId="0" applyFont="1" applyFill="1" applyBorder="1"/>
    <xf numFmtId="0" fontId="1" fillId="0" borderId="3" xfId="0" applyFont="1" applyBorder="1" applyAlignment="1">
      <alignment horizontal="center"/>
    </xf>
    <xf numFmtId="1" fontId="0" fillId="0" borderId="0" xfId="0" applyNumberFormat="1"/>
    <xf numFmtId="0" fontId="1" fillId="3" borderId="1" xfId="0" applyFont="1" applyFill="1" applyBorder="1"/>
    <xf numFmtId="0" fontId="0" fillId="0" borderId="1" xfId="0" applyFill="1" applyBorder="1"/>
    <xf numFmtId="0" fontId="2" fillId="4" borderId="1" xfId="0" applyFont="1" applyFill="1" applyBorder="1"/>
    <xf numFmtId="0" fontId="4" fillId="4" borderId="1" xfId="0" applyFont="1" applyFill="1" applyBorder="1" applyAlignment="1">
      <alignment horizontal="right"/>
    </xf>
    <xf numFmtId="0" fontId="5" fillId="4" borderId="1" xfId="0" applyFont="1" applyFill="1" applyBorder="1"/>
    <xf numFmtId="0" fontId="2" fillId="0" borderId="1" xfId="0" applyFont="1" applyBorder="1"/>
    <xf numFmtId="0" fontId="2" fillId="5" borderId="1" xfId="0" applyFont="1" applyFill="1" applyBorder="1"/>
    <xf numFmtId="0" fontId="7" fillId="0" borderId="0" xfId="0" applyFont="1"/>
    <xf numFmtId="14" fontId="0" fillId="0" borderId="5" xfId="0" applyNumberFormat="1" applyBorder="1"/>
    <xf numFmtId="0" fontId="0" fillId="0" borderId="0" xfId="0" applyBorder="1"/>
    <xf numFmtId="20" fontId="7" fillId="0" borderId="0" xfId="0" applyNumberFormat="1" applyFont="1" applyBorder="1"/>
    <xf numFmtId="0" fontId="7" fillId="0" borderId="0" xfId="0" applyFont="1" applyBorder="1"/>
    <xf numFmtId="0" fontId="8" fillId="0" borderId="0" xfId="0" applyFont="1"/>
    <xf numFmtId="0" fontId="0" fillId="0" borderId="0" xfId="0" applyFill="1"/>
    <xf numFmtId="164" fontId="0" fillId="2" borderId="1" xfId="0" applyNumberFormat="1" applyFill="1" applyBorder="1"/>
    <xf numFmtId="164" fontId="1" fillId="2" borderId="2" xfId="0" applyNumberFormat="1" applyFont="1" applyFill="1" applyBorder="1"/>
    <xf numFmtId="164" fontId="1" fillId="0" borderId="2" xfId="0" applyNumberFormat="1" applyFont="1" applyBorder="1"/>
    <xf numFmtId="164" fontId="1" fillId="0" borderId="1" xfId="0" applyNumberFormat="1" applyFont="1" applyBorder="1"/>
    <xf numFmtId="164" fontId="0" fillId="0" borderId="0" xfId="0" applyNumberFormat="1"/>
    <xf numFmtId="0" fontId="9" fillId="0" borderId="3" xfId="0" applyFont="1" applyBorder="1" applyAlignment="1">
      <alignment vertical="top" wrapText="1"/>
    </xf>
    <xf numFmtId="0" fontId="9" fillId="0" borderId="7" xfId="0" applyFont="1" applyBorder="1" applyAlignment="1">
      <alignment vertical="top" wrapText="1"/>
    </xf>
    <xf numFmtId="0" fontId="0" fillId="7" borderId="1" xfId="0" applyFill="1" applyBorder="1" applyAlignment="1">
      <alignment vertical="center" wrapText="1"/>
    </xf>
    <xf numFmtId="0" fontId="0" fillId="7" borderId="8" xfId="0" applyFill="1" applyBorder="1" applyAlignment="1">
      <alignment vertical="center" wrapText="1"/>
    </xf>
    <xf numFmtId="1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9" xfId="0" applyFont="1" applyBorder="1"/>
    <xf numFmtId="0" fontId="0" fillId="0" borderId="0" xfId="0" applyNumberFormat="1"/>
    <xf numFmtId="164" fontId="0" fillId="0" borderId="1" xfId="0" applyNumberFormat="1" applyFill="1" applyBorder="1"/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9" fillId="6" borderId="6" xfId="0" applyFont="1" applyFill="1" applyBorder="1" applyAlignment="1">
      <alignment horizontal="left" vertical="center" wrapText="1"/>
    </xf>
    <xf numFmtId="0" fontId="9" fillId="6" borderId="4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5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Avarage Transactions by Type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Avarage!$A$3</c:f>
              <c:strCache>
                <c:ptCount val="1"/>
                <c:pt idx="0">
                  <c:v>Reserves</c:v>
                </c:pt>
              </c:strCache>
            </c:strRef>
          </c:tx>
          <c:cat>
            <c:strRef>
              <c:f>Avarage!$B$2:$O$2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Avarage!$B$3:$O$3</c:f>
              <c:numCache>
                <c:formatCode>0.0</c:formatCode>
                <c:ptCount val="14"/>
                <c:pt idx="0">
                  <c:v>1.6</c:v>
                </c:pt>
                <c:pt idx="1">
                  <c:v>1.4</c:v>
                </c:pt>
                <c:pt idx="2">
                  <c:v>4</c:v>
                </c:pt>
                <c:pt idx="3">
                  <c:v>3.6</c:v>
                </c:pt>
                <c:pt idx="4">
                  <c:v>4.8</c:v>
                </c:pt>
                <c:pt idx="5">
                  <c:v>4.5999999999999996</c:v>
                </c:pt>
                <c:pt idx="6">
                  <c:v>4.8</c:v>
                </c:pt>
                <c:pt idx="7">
                  <c:v>4.4000000000000004</c:v>
                </c:pt>
                <c:pt idx="8">
                  <c:v>6.4</c:v>
                </c:pt>
                <c:pt idx="9">
                  <c:v>5.8</c:v>
                </c:pt>
                <c:pt idx="10">
                  <c:v>5.8</c:v>
                </c:pt>
                <c:pt idx="11">
                  <c:v>5.8</c:v>
                </c:pt>
                <c:pt idx="12">
                  <c:v>5</c:v>
                </c:pt>
                <c:pt idx="13">
                  <c:v>2.8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Avarage!$A$4</c:f>
              <c:strCache>
                <c:ptCount val="1"/>
                <c:pt idx="0">
                  <c:v>Library Card</c:v>
                </c:pt>
              </c:strCache>
            </c:strRef>
          </c:tx>
          <c:cat>
            <c:strRef>
              <c:f>Avarage!$B$2:$O$2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Avarage!$B$4:$O$4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</c:v>
                </c:pt>
                <c:pt idx="4">
                  <c:v>0</c:v>
                </c:pt>
                <c:pt idx="5">
                  <c:v>0</c:v>
                </c:pt>
                <c:pt idx="6">
                  <c:v>0.6</c:v>
                </c:pt>
                <c:pt idx="7">
                  <c:v>0.2</c:v>
                </c:pt>
                <c:pt idx="8">
                  <c:v>0.2</c:v>
                </c:pt>
                <c:pt idx="9">
                  <c:v>0</c:v>
                </c:pt>
                <c:pt idx="10">
                  <c:v>0.2</c:v>
                </c:pt>
                <c:pt idx="11">
                  <c:v>0.4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Avarage!$A$5</c:f>
              <c:strCache>
                <c:ptCount val="1"/>
                <c:pt idx="0">
                  <c:v>DVD</c:v>
                </c:pt>
              </c:strCache>
            </c:strRef>
          </c:tx>
          <c:cat>
            <c:strRef>
              <c:f>Avarage!$B$2:$O$2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Avarage!$B$5:$O$5</c:f>
              <c:numCache>
                <c:formatCode>0.0</c:formatCode>
                <c:ptCount val="14"/>
                <c:pt idx="0">
                  <c:v>0.6</c:v>
                </c:pt>
                <c:pt idx="1">
                  <c:v>0</c:v>
                </c:pt>
                <c:pt idx="2">
                  <c:v>0.4</c:v>
                </c:pt>
                <c:pt idx="3">
                  <c:v>0.2</c:v>
                </c:pt>
                <c:pt idx="4">
                  <c:v>0.6</c:v>
                </c:pt>
                <c:pt idx="5">
                  <c:v>0.6</c:v>
                </c:pt>
                <c:pt idx="6">
                  <c:v>0.4</c:v>
                </c:pt>
                <c:pt idx="7">
                  <c:v>0</c:v>
                </c:pt>
                <c:pt idx="8">
                  <c:v>0.8</c:v>
                </c:pt>
                <c:pt idx="9">
                  <c:v>0.2</c:v>
                </c:pt>
                <c:pt idx="10">
                  <c:v>0.2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69088"/>
        <c:axId val="29371008"/>
      </c:lineChart>
      <c:catAx>
        <c:axId val="29369088"/>
        <c:scaling>
          <c:orientation val="minMax"/>
        </c:scaling>
        <c:delete val="0"/>
        <c:axPos val="b"/>
        <c:majorTickMark val="none"/>
        <c:minorTickMark val="none"/>
        <c:tickLblPos val="nextTo"/>
        <c:crossAx val="29371008"/>
        <c:crosses val="autoZero"/>
        <c:auto val="1"/>
        <c:lblAlgn val="ctr"/>
        <c:lblOffset val="100"/>
        <c:noMultiLvlLbl val="0"/>
      </c:catAx>
      <c:valAx>
        <c:axId val="293710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Transactions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293690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Avarage Total</a:t>
            </a:r>
            <a:r>
              <a:rPr lang="en-US" baseline="0"/>
              <a:t> Transactions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Avarage!$B$2:$O$2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Avarage!$B$6:$O$6</c:f>
              <c:numCache>
                <c:formatCode>0.0</c:formatCode>
                <c:ptCount val="14"/>
                <c:pt idx="0">
                  <c:v>2.2000000000000002</c:v>
                </c:pt>
                <c:pt idx="1">
                  <c:v>1.4</c:v>
                </c:pt>
                <c:pt idx="2">
                  <c:v>4.4000000000000004</c:v>
                </c:pt>
                <c:pt idx="3">
                  <c:v>4</c:v>
                </c:pt>
                <c:pt idx="4">
                  <c:v>5.3999999999999995</c:v>
                </c:pt>
                <c:pt idx="5">
                  <c:v>5.1999999999999993</c:v>
                </c:pt>
                <c:pt idx="6">
                  <c:v>5.8</c:v>
                </c:pt>
                <c:pt idx="7">
                  <c:v>4.6000000000000005</c:v>
                </c:pt>
                <c:pt idx="8">
                  <c:v>7.4</c:v>
                </c:pt>
                <c:pt idx="9">
                  <c:v>6</c:v>
                </c:pt>
                <c:pt idx="10">
                  <c:v>6.2</c:v>
                </c:pt>
                <c:pt idx="11">
                  <c:v>6.2</c:v>
                </c:pt>
                <c:pt idx="12">
                  <c:v>5</c:v>
                </c:pt>
                <c:pt idx="13">
                  <c:v>2.8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23136"/>
        <c:axId val="32135040"/>
      </c:lineChart>
      <c:catAx>
        <c:axId val="32123136"/>
        <c:scaling>
          <c:orientation val="minMax"/>
        </c:scaling>
        <c:delete val="0"/>
        <c:axPos val="b"/>
        <c:majorTickMark val="none"/>
        <c:minorTickMark val="none"/>
        <c:tickLblPos val="nextTo"/>
        <c:crossAx val="32135040"/>
        <c:crosses val="autoZero"/>
        <c:auto val="1"/>
        <c:lblAlgn val="ctr"/>
        <c:lblOffset val="100"/>
        <c:noMultiLvlLbl val="0"/>
      </c:catAx>
      <c:valAx>
        <c:axId val="321350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Transactions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321231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</a:t>
            </a:r>
            <a:r>
              <a:rPr lang="en-US" baseline="0"/>
              <a:t> Questions by Type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Week 1'!$A$6</c:f>
              <c:strCache>
                <c:ptCount val="1"/>
                <c:pt idx="0">
                  <c:v>Directional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1'!$B$6:$H$6</c:f>
              <c:numCache>
                <c:formatCode>General</c:formatCode>
                <c:ptCount val="7"/>
                <c:pt idx="0">
                  <c:v>1</c:v>
                </c:pt>
                <c:pt idx="1">
                  <c:v>5</c:v>
                </c:pt>
                <c:pt idx="2">
                  <c:v>7</c:v>
                </c:pt>
                <c:pt idx="3">
                  <c:v>6</c:v>
                </c:pt>
                <c:pt idx="4">
                  <c:v>9</c:v>
                </c:pt>
                <c:pt idx="5">
                  <c:v>2</c:v>
                </c:pt>
                <c:pt idx="6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'Questions Week 1'!$A$7</c:f>
              <c:strCache>
                <c:ptCount val="1"/>
                <c:pt idx="0">
                  <c:v>Reference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1'!$B$7:$H$7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4</c:v>
                </c:pt>
                <c:pt idx="3">
                  <c:v>5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'Questions Week 1'!$A$8</c:f>
              <c:strCache>
                <c:ptCount val="1"/>
                <c:pt idx="0">
                  <c:v>Technical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1'!$B$8:$H$8</c:f>
              <c:numCache>
                <c:formatCode>General</c:formatCode>
                <c:ptCount val="7"/>
                <c:pt idx="0">
                  <c:v>2</c:v>
                </c:pt>
                <c:pt idx="1">
                  <c:v>9</c:v>
                </c:pt>
                <c:pt idx="2">
                  <c:v>6</c:v>
                </c:pt>
                <c:pt idx="3">
                  <c:v>15</c:v>
                </c:pt>
                <c:pt idx="4">
                  <c:v>10</c:v>
                </c:pt>
                <c:pt idx="5">
                  <c:v>8</c:v>
                </c:pt>
                <c:pt idx="6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98144"/>
        <c:axId val="38732928"/>
      </c:lineChart>
      <c:catAx>
        <c:axId val="3859814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38732928"/>
        <c:crosses val="autoZero"/>
        <c:auto val="1"/>
        <c:lblAlgn val="ctr"/>
        <c:lblOffset val="100"/>
        <c:noMultiLvlLbl val="0"/>
      </c:catAx>
      <c:valAx>
        <c:axId val="3873292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385981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Questions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Week 1'!$A$9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1'!$B$9:$H$9</c:f>
              <c:numCache>
                <c:formatCode>General</c:formatCode>
                <c:ptCount val="7"/>
                <c:pt idx="0">
                  <c:v>4</c:v>
                </c:pt>
                <c:pt idx="1">
                  <c:v>15</c:v>
                </c:pt>
                <c:pt idx="2">
                  <c:v>17</c:v>
                </c:pt>
                <c:pt idx="3">
                  <c:v>26</c:v>
                </c:pt>
                <c:pt idx="4">
                  <c:v>19</c:v>
                </c:pt>
                <c:pt idx="5">
                  <c:v>11</c:v>
                </c:pt>
                <c:pt idx="6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76896"/>
        <c:axId val="50361472"/>
      </c:lineChart>
      <c:catAx>
        <c:axId val="4977689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50361472"/>
        <c:crosses val="autoZero"/>
        <c:auto val="1"/>
        <c:lblAlgn val="ctr"/>
        <c:lblOffset val="100"/>
        <c:noMultiLvlLbl val="0"/>
      </c:catAx>
      <c:valAx>
        <c:axId val="5036147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497768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Door Count Week of 06/09/2014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'Door Count Week 1'!$J$9:$J$13</c:f>
              <c:strCache>
                <c:ptCount val="5"/>
                <c:pt idx="0">
                  <c:v>Total Monday</c:v>
                </c:pt>
                <c:pt idx="1">
                  <c:v>Total Tuesday</c:v>
                </c:pt>
                <c:pt idx="2">
                  <c:v>Total Wednesday</c:v>
                </c:pt>
                <c:pt idx="3">
                  <c:v>Total Thursday</c:v>
                </c:pt>
                <c:pt idx="4">
                  <c:v>Total Friday</c:v>
                </c:pt>
              </c:strCache>
            </c:strRef>
          </c:cat>
          <c:val>
            <c:numRef>
              <c:f>'Door Count Week 1'!$K$9:$K$13</c:f>
              <c:numCache>
                <c:formatCode>General</c:formatCode>
                <c:ptCount val="5"/>
                <c:pt idx="0">
                  <c:v>501.5</c:v>
                </c:pt>
                <c:pt idx="1">
                  <c:v>516.5</c:v>
                </c:pt>
                <c:pt idx="2">
                  <c:v>434.5</c:v>
                </c:pt>
                <c:pt idx="3">
                  <c:v>440.5</c:v>
                </c:pt>
                <c:pt idx="4">
                  <c:v>183.5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348416"/>
        <c:axId val="52349952"/>
      </c:lineChart>
      <c:catAx>
        <c:axId val="52348416"/>
        <c:scaling>
          <c:orientation val="minMax"/>
        </c:scaling>
        <c:delete val="0"/>
        <c:axPos val="b"/>
        <c:majorTickMark val="none"/>
        <c:minorTickMark val="none"/>
        <c:tickLblPos val="nextTo"/>
        <c:crossAx val="52349952"/>
        <c:crosses val="autoZero"/>
        <c:auto val="1"/>
        <c:lblAlgn val="ctr"/>
        <c:lblOffset val="100"/>
        <c:noMultiLvlLbl val="0"/>
      </c:catAx>
      <c:valAx>
        <c:axId val="523499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Patrons</a:t>
                </a: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523484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Reference Questions by Minute Amount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'Reference Questions Week 1'!$B$2</c:f>
              <c:strCache>
                <c:ptCount val="1"/>
                <c:pt idx="0">
                  <c:v>Less Than 5 Minutes</c:v>
                </c:pt>
              </c:strCache>
            </c:strRef>
          </c:tx>
          <c:marker>
            <c:symbol val="none"/>
          </c:marker>
          <c:cat>
            <c:strRef>
              <c:f>'Reference Questions Week 1'!$A$3:$A$9</c:f>
              <c:strCache>
                <c:ptCount val="7"/>
                <c:pt idx="0">
                  <c:v>7:30 – 9:00 AM</c:v>
                </c:pt>
                <c:pt idx="1">
                  <c:v>9:00 – 11:00 AM</c:v>
                </c:pt>
                <c:pt idx="2">
                  <c:v>11:00 AM – 1:00 PM</c:v>
                </c:pt>
                <c:pt idx="3">
                  <c:v>1:00 – 3:00 PM</c:v>
                </c:pt>
                <c:pt idx="4">
                  <c:v>3:00 – 5:00 PM</c:v>
                </c:pt>
                <c:pt idx="5">
                  <c:v>5:00 – 7:00 PM</c:v>
                </c:pt>
                <c:pt idx="6">
                  <c:v>7:00 – 9:00 PM</c:v>
                </c:pt>
              </c:strCache>
            </c:strRef>
          </c:cat>
          <c:val>
            <c:numRef>
              <c:f>'Reference Questions Week 1'!$B$3:$B$9</c:f>
              <c:numCache>
                <c:formatCode>0</c:formatCode>
                <c:ptCount val="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'Reference Questions Week 1'!$C$2</c:f>
              <c:strCache>
                <c:ptCount val="1"/>
                <c:pt idx="0">
                  <c:v>5-15 Minutes</c:v>
                </c:pt>
              </c:strCache>
            </c:strRef>
          </c:tx>
          <c:marker>
            <c:symbol val="none"/>
          </c:marker>
          <c:cat>
            <c:strRef>
              <c:f>'Reference Questions Week 1'!$A$3:$A$9</c:f>
              <c:strCache>
                <c:ptCount val="7"/>
                <c:pt idx="0">
                  <c:v>7:30 – 9:00 AM</c:v>
                </c:pt>
                <c:pt idx="1">
                  <c:v>9:00 – 11:00 AM</c:v>
                </c:pt>
                <c:pt idx="2">
                  <c:v>11:00 AM – 1:00 PM</c:v>
                </c:pt>
                <c:pt idx="3">
                  <c:v>1:00 – 3:00 PM</c:v>
                </c:pt>
                <c:pt idx="4">
                  <c:v>3:00 – 5:00 PM</c:v>
                </c:pt>
                <c:pt idx="5">
                  <c:v>5:00 – 7:00 PM</c:v>
                </c:pt>
                <c:pt idx="6">
                  <c:v>7:00 – 9:00 PM</c:v>
                </c:pt>
              </c:strCache>
            </c:strRef>
          </c:cat>
          <c:val>
            <c:numRef>
              <c:f>'Reference Questions Week 1'!$C$3:$C$9</c:f>
              <c:numCache>
                <c:formatCode>0</c:formatCode>
                <c:ptCount val="7"/>
                <c:pt idx="0">
                  <c:v>0</c:v>
                </c:pt>
                <c:pt idx="1">
                  <c:v>4</c:v>
                </c:pt>
                <c:pt idx="2">
                  <c:v>7</c:v>
                </c:pt>
                <c:pt idx="3">
                  <c:v>7</c:v>
                </c:pt>
                <c:pt idx="4">
                  <c:v>9</c:v>
                </c:pt>
                <c:pt idx="5">
                  <c:v>5</c:v>
                </c:pt>
                <c:pt idx="6">
                  <c:v>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'Reference Questions Week 1'!$D$2</c:f>
              <c:strCache>
                <c:ptCount val="1"/>
                <c:pt idx="0">
                  <c:v>More than  15 Minutes</c:v>
                </c:pt>
              </c:strCache>
            </c:strRef>
          </c:tx>
          <c:marker>
            <c:symbol val="none"/>
          </c:marker>
          <c:cat>
            <c:strRef>
              <c:f>'Reference Questions Week 1'!$A$3:$A$9</c:f>
              <c:strCache>
                <c:ptCount val="7"/>
                <c:pt idx="0">
                  <c:v>7:30 – 9:00 AM</c:v>
                </c:pt>
                <c:pt idx="1">
                  <c:v>9:00 – 11:00 AM</c:v>
                </c:pt>
                <c:pt idx="2">
                  <c:v>11:00 AM – 1:00 PM</c:v>
                </c:pt>
                <c:pt idx="3">
                  <c:v>1:00 – 3:00 PM</c:v>
                </c:pt>
                <c:pt idx="4">
                  <c:v>3:00 – 5:00 PM</c:v>
                </c:pt>
                <c:pt idx="5">
                  <c:v>5:00 – 7:00 PM</c:v>
                </c:pt>
                <c:pt idx="6">
                  <c:v>7:00 – 9:00 PM</c:v>
                </c:pt>
              </c:strCache>
            </c:strRef>
          </c:cat>
          <c:val>
            <c:numRef>
              <c:f>'Reference Questions Week 1'!$D$3:$D$9</c:f>
              <c:numCache>
                <c:formatCode>0</c:formatCode>
                <c:ptCount val="7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4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408768"/>
        <c:axId val="89998080"/>
      </c:lineChart>
      <c:catAx>
        <c:axId val="8540876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89998080"/>
        <c:crosses val="autoZero"/>
        <c:auto val="1"/>
        <c:lblAlgn val="ctr"/>
        <c:lblOffset val="100"/>
        <c:noMultiLvlLbl val="0"/>
      </c:catAx>
      <c:valAx>
        <c:axId val="899980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# of Questions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crossAx val="854087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Reference Questions by</a:t>
            </a:r>
            <a:br>
              <a:rPr lang="en-US" baseline="0"/>
            </a:br>
            <a:r>
              <a:rPr lang="en-US" baseline="0"/>
              <a:t>Type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'Reference Questions Week 1'!$E$2</c:f>
              <c:strCache>
                <c:ptCount val="1"/>
                <c:pt idx="0">
                  <c:v>Reference Average</c:v>
                </c:pt>
              </c:strCache>
            </c:strRef>
          </c:tx>
          <c:marker>
            <c:symbol val="none"/>
          </c:marker>
          <c:cat>
            <c:strRef>
              <c:f>'Reference Questions Week 1'!$A$3:$A$9</c:f>
              <c:strCache>
                <c:ptCount val="7"/>
                <c:pt idx="0">
                  <c:v>7:30 – 9:00 AM</c:v>
                </c:pt>
                <c:pt idx="1">
                  <c:v>9:00 – 11:00 AM</c:v>
                </c:pt>
                <c:pt idx="2">
                  <c:v>11:00 AM – 1:00 PM</c:v>
                </c:pt>
                <c:pt idx="3">
                  <c:v>1:00 – 3:00 PM</c:v>
                </c:pt>
                <c:pt idx="4">
                  <c:v>3:00 – 5:00 PM</c:v>
                </c:pt>
                <c:pt idx="5">
                  <c:v>5:00 – 7:00 PM</c:v>
                </c:pt>
                <c:pt idx="6">
                  <c:v>7:00 – 9:00 PM</c:v>
                </c:pt>
              </c:strCache>
            </c:strRef>
          </c:cat>
          <c:val>
            <c:numRef>
              <c:f>'Reference Questions Week 1'!$E$3:$E$9</c:f>
              <c:numCache>
                <c:formatCode>0</c:formatCode>
                <c:ptCount val="7"/>
                <c:pt idx="0">
                  <c:v>0</c:v>
                </c:pt>
                <c:pt idx="1">
                  <c:v>6</c:v>
                </c:pt>
                <c:pt idx="2">
                  <c:v>11</c:v>
                </c:pt>
                <c:pt idx="3">
                  <c:v>14</c:v>
                </c:pt>
                <c:pt idx="4">
                  <c:v>11</c:v>
                </c:pt>
                <c:pt idx="5">
                  <c:v>7</c:v>
                </c:pt>
                <c:pt idx="6">
                  <c:v>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'Reference Questions Week 1'!$F$2</c:f>
              <c:strCache>
                <c:ptCount val="1"/>
                <c:pt idx="0">
                  <c:v>Directional</c:v>
                </c:pt>
              </c:strCache>
            </c:strRef>
          </c:tx>
          <c:marker>
            <c:symbol val="none"/>
          </c:marker>
          <c:cat>
            <c:strRef>
              <c:f>'Reference Questions Week 1'!$A$3:$A$9</c:f>
              <c:strCache>
                <c:ptCount val="7"/>
                <c:pt idx="0">
                  <c:v>7:30 – 9:00 AM</c:v>
                </c:pt>
                <c:pt idx="1">
                  <c:v>9:00 – 11:00 AM</c:v>
                </c:pt>
                <c:pt idx="2">
                  <c:v>11:00 AM – 1:00 PM</c:v>
                </c:pt>
                <c:pt idx="3">
                  <c:v>1:00 – 3:00 PM</c:v>
                </c:pt>
                <c:pt idx="4">
                  <c:v>3:00 – 5:00 PM</c:v>
                </c:pt>
                <c:pt idx="5">
                  <c:v>5:00 – 7:00 PM</c:v>
                </c:pt>
                <c:pt idx="6">
                  <c:v>7:00 – 9:00 PM</c:v>
                </c:pt>
              </c:strCache>
            </c:strRef>
          </c:cat>
          <c:val>
            <c:numRef>
              <c:f>'Reference Questions Week 1'!$F$3:$F$9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'Reference Questions Week 1'!$G$2</c:f>
              <c:strCache>
                <c:ptCount val="1"/>
                <c:pt idx="0">
                  <c:v>Technical</c:v>
                </c:pt>
              </c:strCache>
            </c:strRef>
          </c:tx>
          <c:marker>
            <c:symbol val="none"/>
          </c:marker>
          <c:cat>
            <c:strRef>
              <c:f>'Reference Questions Week 1'!$A$3:$A$9</c:f>
              <c:strCache>
                <c:ptCount val="7"/>
                <c:pt idx="0">
                  <c:v>7:30 – 9:00 AM</c:v>
                </c:pt>
                <c:pt idx="1">
                  <c:v>9:00 – 11:00 AM</c:v>
                </c:pt>
                <c:pt idx="2">
                  <c:v>11:00 AM – 1:00 PM</c:v>
                </c:pt>
                <c:pt idx="3">
                  <c:v>1:00 – 3:00 PM</c:v>
                </c:pt>
                <c:pt idx="4">
                  <c:v>3:00 – 5:00 PM</c:v>
                </c:pt>
                <c:pt idx="5">
                  <c:v>5:00 – 7:00 PM</c:v>
                </c:pt>
                <c:pt idx="6">
                  <c:v>7:00 – 9:00 PM</c:v>
                </c:pt>
              </c:strCache>
            </c:strRef>
          </c:cat>
          <c:val>
            <c:numRef>
              <c:f>'Reference Questions Week 1'!$G$3:$G$9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229376"/>
        <c:axId val="112664960"/>
      </c:lineChart>
      <c:catAx>
        <c:axId val="11222937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112664960"/>
        <c:crosses val="autoZero"/>
        <c:auto val="1"/>
        <c:lblAlgn val="ctr"/>
        <c:lblOffset val="100"/>
        <c:noMultiLvlLbl val="0"/>
      </c:catAx>
      <c:valAx>
        <c:axId val="1126649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#</a:t>
                </a:r>
                <a:r>
                  <a:rPr lang="en-US" baseline="0"/>
                  <a:t> of Questions</a:t>
                </a:r>
                <a:endParaRPr lang="en-US"/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crossAx val="1122293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9</xdr:row>
      <xdr:rowOff>0</xdr:rowOff>
    </xdr:from>
    <xdr:to>
      <xdr:col>7</xdr:col>
      <xdr:colOff>38100</xdr:colOff>
      <xdr:row>24</xdr:row>
      <xdr:rowOff>85725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</xdr:colOff>
      <xdr:row>8</xdr:row>
      <xdr:rowOff>180975</xdr:rowOff>
    </xdr:from>
    <xdr:to>
      <xdr:col>15</xdr:col>
      <xdr:colOff>314325</xdr:colOff>
      <xdr:row>24</xdr:row>
      <xdr:rowOff>76200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190499</xdr:rowOff>
    </xdr:from>
    <xdr:to>
      <xdr:col>6</xdr:col>
      <xdr:colOff>28576</xdr:colOff>
      <xdr:row>29</xdr:row>
      <xdr:rowOff>57150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200025</xdr:colOff>
      <xdr:row>10</xdr:row>
      <xdr:rowOff>0</xdr:rowOff>
    </xdr:from>
    <xdr:to>
      <xdr:col>14</xdr:col>
      <xdr:colOff>53721</xdr:colOff>
      <xdr:row>29</xdr:row>
      <xdr:rowOff>56388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14</xdr:row>
      <xdr:rowOff>9524</xdr:rowOff>
    </xdr:from>
    <xdr:to>
      <xdr:col>11</xdr:col>
      <xdr:colOff>9525</xdr:colOff>
      <xdr:row>36</xdr:row>
      <xdr:rowOff>19049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47627</xdr:colOff>
      <xdr:row>0</xdr:row>
      <xdr:rowOff>57150</xdr:rowOff>
    </xdr:from>
    <xdr:to>
      <xdr:col>0</xdr:col>
      <xdr:colOff>1123950</xdr:colOff>
      <xdr:row>1</xdr:row>
      <xdr:rowOff>342900</xdr:rowOff>
    </xdr:to>
    <xdr:pic>
      <xdr:nvPicPr>
        <xdr:cNvPr id="2" name="Picture 0" descr="Description: ESC_Logo_Horizont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7" y="57150"/>
          <a:ext cx="1076323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28574</xdr:colOff>
      <xdr:row>10</xdr:row>
      <xdr:rowOff>166686</xdr:rowOff>
    </xdr:from>
    <xdr:to>
      <xdr:col>5</xdr:col>
      <xdr:colOff>0</xdr:colOff>
      <xdr:row>27</xdr:row>
      <xdr:rowOff>190499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95250</xdr:colOff>
      <xdr:row>10</xdr:row>
      <xdr:rowOff>166687</xdr:rowOff>
    </xdr:from>
    <xdr:to>
      <xdr:col>9</xdr:col>
      <xdr:colOff>355473</xdr:colOff>
      <xdr:row>28</xdr:row>
      <xdr:rowOff>2095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P39"/>
  <sheetViews>
    <sheetView workbookViewId="0">
      <selection activeCell="I36" sqref="I36"/>
    </sheetView>
  </sheetViews>
  <sheetFormatPr defaultRowHeight="15" x14ac:dyDescent="0.25"/>
  <cols>
    <col min="1" max="1" width="12.7109375" bestFit="1" customWidth="1"/>
    <col min="2" max="2" width="9.7109375" bestFit="1" customWidth="1"/>
    <col min="16" max="16" width="12.7109375" bestFit="1" customWidth="1"/>
  </cols>
  <sheetData>
    <row r="2" spans="1:16" x14ac:dyDescent="0.25">
      <c r="A2" s="8" t="s">
        <v>3</v>
      </c>
      <c r="B2" s="1">
        <v>41799</v>
      </c>
      <c r="C2" s="8" t="s">
        <v>4</v>
      </c>
      <c r="D2" s="7">
        <v>1</v>
      </c>
      <c r="E2" s="8" t="s">
        <v>21</v>
      </c>
      <c r="F2" t="s">
        <v>23</v>
      </c>
    </row>
    <row r="3" spans="1:16" x14ac:dyDescent="0.25"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0" t="s">
        <v>13</v>
      </c>
      <c r="K3" s="10" t="s">
        <v>14</v>
      </c>
      <c r="L3" s="10" t="s">
        <v>15</v>
      </c>
      <c r="M3" s="10" t="s">
        <v>16</v>
      </c>
      <c r="N3" s="10" t="s">
        <v>17</v>
      </c>
      <c r="O3" s="10" t="s">
        <v>18</v>
      </c>
      <c r="P3" s="4" t="s">
        <v>19</v>
      </c>
    </row>
    <row r="4" spans="1:16" x14ac:dyDescent="0.25">
      <c r="A4" s="9" t="s">
        <v>0</v>
      </c>
      <c r="B4" s="3">
        <v>0</v>
      </c>
      <c r="C4" s="3">
        <v>0</v>
      </c>
      <c r="D4" s="3">
        <v>4</v>
      </c>
      <c r="E4" s="3">
        <v>0</v>
      </c>
      <c r="F4" s="3">
        <v>3</v>
      </c>
      <c r="G4" s="3">
        <v>2</v>
      </c>
      <c r="H4" s="3">
        <v>0</v>
      </c>
      <c r="I4" s="3">
        <v>2</v>
      </c>
      <c r="J4" s="3">
        <v>16</v>
      </c>
      <c r="K4" s="3">
        <v>4</v>
      </c>
      <c r="L4" s="3">
        <v>8</v>
      </c>
      <c r="M4" s="3">
        <v>1</v>
      </c>
      <c r="N4" s="3">
        <v>2</v>
      </c>
      <c r="O4" s="3">
        <v>1</v>
      </c>
      <c r="P4" s="5">
        <f>SUM(B4:O4)</f>
        <v>43</v>
      </c>
    </row>
    <row r="5" spans="1:16" x14ac:dyDescent="0.25">
      <c r="A5" s="4" t="s">
        <v>1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1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6">
        <f t="shared" ref="P5:P6" si="0">SUM(B5:O5)</f>
        <v>1</v>
      </c>
    </row>
    <row r="6" spans="1:16" x14ac:dyDescent="0.25">
      <c r="A6" s="9" t="s">
        <v>2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1</v>
      </c>
      <c r="K6" s="3">
        <v>1</v>
      </c>
      <c r="L6" s="3">
        <v>1</v>
      </c>
      <c r="M6" s="3">
        <v>0</v>
      </c>
      <c r="N6" s="3">
        <v>0</v>
      </c>
      <c r="O6" s="3">
        <v>0</v>
      </c>
      <c r="P6" s="5">
        <f t="shared" si="0"/>
        <v>3</v>
      </c>
    </row>
    <row r="7" spans="1:16" x14ac:dyDescent="0.25">
      <c r="A7" s="4" t="s">
        <v>20</v>
      </c>
      <c r="B7" s="4">
        <f>SUM(B4:B6)</f>
        <v>0</v>
      </c>
      <c r="C7" s="4">
        <f t="shared" ref="C7:O7" si="1">SUM(C4:C6)</f>
        <v>0</v>
      </c>
      <c r="D7" s="4">
        <f t="shared" si="1"/>
        <v>4</v>
      </c>
      <c r="E7" s="4">
        <f t="shared" si="1"/>
        <v>0</v>
      </c>
      <c r="F7" s="4">
        <f t="shared" si="1"/>
        <v>3</v>
      </c>
      <c r="G7" s="4">
        <f t="shared" si="1"/>
        <v>2</v>
      </c>
      <c r="H7" s="4">
        <f t="shared" si="1"/>
        <v>0</v>
      </c>
      <c r="I7" s="4">
        <f t="shared" si="1"/>
        <v>2</v>
      </c>
      <c r="J7" s="4">
        <f t="shared" si="1"/>
        <v>18</v>
      </c>
      <c r="K7" s="4">
        <f t="shared" si="1"/>
        <v>5</v>
      </c>
      <c r="L7" s="4">
        <f t="shared" si="1"/>
        <v>9</v>
      </c>
      <c r="M7" s="4">
        <f t="shared" si="1"/>
        <v>1</v>
      </c>
      <c r="N7" s="4">
        <f t="shared" si="1"/>
        <v>2</v>
      </c>
      <c r="O7" s="4">
        <f t="shared" si="1"/>
        <v>1</v>
      </c>
    </row>
    <row r="10" spans="1:16" x14ac:dyDescent="0.25">
      <c r="A10" s="8" t="s">
        <v>3</v>
      </c>
      <c r="B10" s="1">
        <v>41800</v>
      </c>
      <c r="C10" s="8" t="s">
        <v>4</v>
      </c>
      <c r="D10" s="7">
        <v>1</v>
      </c>
      <c r="E10" s="8" t="s">
        <v>21</v>
      </c>
      <c r="F10" t="s">
        <v>24</v>
      </c>
    </row>
    <row r="11" spans="1:16" x14ac:dyDescent="0.25">
      <c r="B11" s="10" t="s">
        <v>5</v>
      </c>
      <c r="C11" s="10" t="s">
        <v>6</v>
      </c>
      <c r="D11" s="10" t="s">
        <v>7</v>
      </c>
      <c r="E11" s="10" t="s">
        <v>8</v>
      </c>
      <c r="F11" s="10" t="s">
        <v>9</v>
      </c>
      <c r="G11" s="10" t="s">
        <v>10</v>
      </c>
      <c r="H11" s="10" t="s">
        <v>11</v>
      </c>
      <c r="I11" s="10" t="s">
        <v>12</v>
      </c>
      <c r="J11" s="10" t="s">
        <v>13</v>
      </c>
      <c r="K11" s="10" t="s">
        <v>14</v>
      </c>
      <c r="L11" s="10" t="s">
        <v>15</v>
      </c>
      <c r="M11" s="10" t="s">
        <v>16</v>
      </c>
      <c r="N11" s="10" t="s">
        <v>17</v>
      </c>
      <c r="O11" s="10" t="s">
        <v>18</v>
      </c>
      <c r="P11" s="4" t="s">
        <v>19</v>
      </c>
    </row>
    <row r="12" spans="1:16" x14ac:dyDescent="0.25">
      <c r="A12" s="9" t="s">
        <v>0</v>
      </c>
      <c r="B12" s="3">
        <v>2</v>
      </c>
      <c r="C12" s="3">
        <v>1</v>
      </c>
      <c r="D12" s="3">
        <v>2</v>
      </c>
      <c r="E12" s="3">
        <v>2</v>
      </c>
      <c r="F12" s="3">
        <v>2</v>
      </c>
      <c r="G12" s="3">
        <v>1</v>
      </c>
      <c r="H12" s="3">
        <v>6</v>
      </c>
      <c r="I12" s="3">
        <v>7</v>
      </c>
      <c r="J12" s="3">
        <v>7</v>
      </c>
      <c r="K12" s="3">
        <v>8</v>
      </c>
      <c r="L12" s="3">
        <v>8</v>
      </c>
      <c r="M12" s="3">
        <v>10</v>
      </c>
      <c r="N12" s="3">
        <v>8</v>
      </c>
      <c r="O12" s="3">
        <v>7</v>
      </c>
      <c r="P12" s="5">
        <f>SUM(B12:O12)</f>
        <v>71</v>
      </c>
    </row>
    <row r="13" spans="1:16" x14ac:dyDescent="0.25">
      <c r="A13" s="4" t="s">
        <v>1</v>
      </c>
      <c r="B13" s="2">
        <v>0</v>
      </c>
      <c r="C13" s="2">
        <v>0</v>
      </c>
      <c r="D13" s="2">
        <v>0</v>
      </c>
      <c r="E13" s="2">
        <v>1</v>
      </c>
      <c r="F13" s="2">
        <v>0</v>
      </c>
      <c r="G13" s="2">
        <v>0</v>
      </c>
      <c r="H13" s="2">
        <v>3</v>
      </c>
      <c r="I13" s="2">
        <v>0</v>
      </c>
      <c r="J13" s="2">
        <v>0</v>
      </c>
      <c r="K13" s="2">
        <v>0</v>
      </c>
      <c r="L13" s="2">
        <v>1</v>
      </c>
      <c r="M13" s="2">
        <v>0</v>
      </c>
      <c r="N13" s="2">
        <v>0</v>
      </c>
      <c r="O13" s="2">
        <v>0</v>
      </c>
      <c r="P13" s="6">
        <f t="shared" ref="P13:P14" si="2">SUM(B13:O13)</f>
        <v>5</v>
      </c>
    </row>
    <row r="14" spans="1:16" x14ac:dyDescent="0.25">
      <c r="A14" s="9" t="s">
        <v>2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3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5">
        <f t="shared" si="2"/>
        <v>3</v>
      </c>
    </row>
    <row r="15" spans="1:16" x14ac:dyDescent="0.25">
      <c r="A15" s="4" t="s">
        <v>20</v>
      </c>
      <c r="B15" s="4">
        <f>SUM(B12:B14)</f>
        <v>2</v>
      </c>
      <c r="C15" s="4">
        <f t="shared" ref="C15" si="3">SUM(C12:C14)</f>
        <v>1</v>
      </c>
      <c r="D15" s="4">
        <f t="shared" ref="D15" si="4">SUM(D12:D14)</f>
        <v>2</v>
      </c>
      <c r="E15" s="4">
        <f t="shared" ref="E15" si="5">SUM(E12:E14)</f>
        <v>3</v>
      </c>
      <c r="F15" s="4">
        <f t="shared" ref="F15" si="6">SUM(F12:F14)</f>
        <v>2</v>
      </c>
      <c r="G15" s="4">
        <f t="shared" ref="G15" si="7">SUM(G12:G14)</f>
        <v>1</v>
      </c>
      <c r="H15" s="4">
        <f t="shared" ref="H15" si="8">SUM(H12:H14)</f>
        <v>9</v>
      </c>
      <c r="I15" s="4">
        <f t="shared" ref="I15" si="9">SUM(I12:I14)</f>
        <v>7</v>
      </c>
      <c r="J15" s="4">
        <f t="shared" ref="J15" si="10">SUM(J12:J14)</f>
        <v>10</v>
      </c>
      <c r="K15" s="4">
        <f t="shared" ref="K15" si="11">SUM(K12:K14)</f>
        <v>8</v>
      </c>
      <c r="L15" s="4">
        <f t="shared" ref="L15" si="12">SUM(L12:L14)</f>
        <v>9</v>
      </c>
      <c r="M15" s="4">
        <f t="shared" ref="M15" si="13">SUM(M12:M14)</f>
        <v>10</v>
      </c>
      <c r="N15" s="4">
        <f t="shared" ref="N15" si="14">SUM(N12:N14)</f>
        <v>8</v>
      </c>
      <c r="O15" s="4">
        <f t="shared" ref="O15" si="15">SUM(O12:O14)</f>
        <v>7</v>
      </c>
    </row>
    <row r="18" spans="1:16" x14ac:dyDescent="0.25">
      <c r="A18" s="8" t="s">
        <v>3</v>
      </c>
      <c r="B18" s="1">
        <v>41801</v>
      </c>
      <c r="C18" s="8" t="s">
        <v>4</v>
      </c>
      <c r="D18" s="7">
        <v>1</v>
      </c>
      <c r="E18" s="8" t="s">
        <v>21</v>
      </c>
      <c r="F18" t="s">
        <v>25</v>
      </c>
    </row>
    <row r="19" spans="1:16" x14ac:dyDescent="0.25">
      <c r="B19" s="10" t="s">
        <v>5</v>
      </c>
      <c r="C19" s="10" t="s">
        <v>6</v>
      </c>
      <c r="D19" s="10" t="s">
        <v>7</v>
      </c>
      <c r="E19" s="10" t="s">
        <v>8</v>
      </c>
      <c r="F19" s="10" t="s">
        <v>9</v>
      </c>
      <c r="G19" s="10" t="s">
        <v>10</v>
      </c>
      <c r="H19" s="10" t="s">
        <v>11</v>
      </c>
      <c r="I19" s="10" t="s">
        <v>12</v>
      </c>
      <c r="J19" s="10" t="s">
        <v>13</v>
      </c>
      <c r="K19" s="10" t="s">
        <v>14</v>
      </c>
      <c r="L19" s="10" t="s">
        <v>15</v>
      </c>
      <c r="M19" s="10" t="s">
        <v>16</v>
      </c>
      <c r="N19" s="10" t="s">
        <v>17</v>
      </c>
      <c r="O19" s="10" t="s">
        <v>18</v>
      </c>
      <c r="P19" s="4" t="s">
        <v>19</v>
      </c>
    </row>
    <row r="20" spans="1:16" x14ac:dyDescent="0.25">
      <c r="A20" s="9" t="s">
        <v>0</v>
      </c>
      <c r="B20" s="3">
        <v>2</v>
      </c>
      <c r="C20" s="3">
        <v>0</v>
      </c>
      <c r="D20" s="3">
        <v>3</v>
      </c>
      <c r="E20" s="3">
        <v>7</v>
      </c>
      <c r="F20" s="3">
        <v>10</v>
      </c>
      <c r="G20" s="3">
        <v>6</v>
      </c>
      <c r="H20" s="3">
        <v>10</v>
      </c>
      <c r="I20" s="3">
        <v>9</v>
      </c>
      <c r="J20" s="3">
        <v>4</v>
      </c>
      <c r="K20" s="3">
        <v>9</v>
      </c>
      <c r="L20" s="3">
        <v>6</v>
      </c>
      <c r="M20" s="3">
        <v>11</v>
      </c>
      <c r="N20" s="3">
        <v>6</v>
      </c>
      <c r="O20" s="3">
        <v>0</v>
      </c>
      <c r="P20" s="5">
        <f>SUM(B20:O20)</f>
        <v>83</v>
      </c>
    </row>
    <row r="21" spans="1:16" x14ac:dyDescent="0.25">
      <c r="A21" s="4" t="s">
        <v>1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6">
        <f t="shared" ref="P21:P22" si="16">SUM(B21:O21)</f>
        <v>0</v>
      </c>
    </row>
    <row r="22" spans="1:16" x14ac:dyDescent="0.25">
      <c r="A22" s="9" t="s">
        <v>2</v>
      </c>
      <c r="B22" s="3">
        <v>1</v>
      </c>
      <c r="C22" s="3">
        <v>0</v>
      </c>
      <c r="D22" s="3">
        <v>1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5">
        <f t="shared" si="16"/>
        <v>2</v>
      </c>
    </row>
    <row r="23" spans="1:16" x14ac:dyDescent="0.25">
      <c r="A23" s="4" t="s">
        <v>20</v>
      </c>
      <c r="B23" s="4">
        <f>SUM(B20:B22)</f>
        <v>3</v>
      </c>
      <c r="C23" s="4">
        <f t="shared" ref="C23" si="17">SUM(C20:C22)</f>
        <v>0</v>
      </c>
      <c r="D23" s="4">
        <f t="shared" ref="D23" si="18">SUM(D20:D22)</f>
        <v>4</v>
      </c>
      <c r="E23" s="4">
        <f t="shared" ref="E23" si="19">SUM(E20:E22)</f>
        <v>7</v>
      </c>
      <c r="F23" s="4">
        <f t="shared" ref="F23" si="20">SUM(F20:F22)</f>
        <v>10</v>
      </c>
      <c r="G23" s="4">
        <f t="shared" ref="G23" si="21">SUM(G20:G22)</f>
        <v>6</v>
      </c>
      <c r="H23" s="4">
        <f t="shared" ref="H23" si="22">SUM(H20:H22)</f>
        <v>10</v>
      </c>
      <c r="I23" s="4">
        <f t="shared" ref="I23" si="23">SUM(I20:I22)</f>
        <v>9</v>
      </c>
      <c r="J23" s="4">
        <f t="shared" ref="J23" si="24">SUM(J20:J22)</f>
        <v>4</v>
      </c>
      <c r="K23" s="4">
        <f t="shared" ref="K23" si="25">SUM(K20:K22)</f>
        <v>9</v>
      </c>
      <c r="L23" s="4">
        <f t="shared" ref="L23" si="26">SUM(L20:L22)</f>
        <v>6</v>
      </c>
      <c r="M23" s="4">
        <f t="shared" ref="M23" si="27">SUM(M20:M22)</f>
        <v>11</v>
      </c>
      <c r="N23" s="4">
        <f t="shared" ref="N23" si="28">SUM(N20:N22)</f>
        <v>6</v>
      </c>
      <c r="O23" s="4">
        <f t="shared" ref="O23" si="29">SUM(O20:O22)</f>
        <v>0</v>
      </c>
    </row>
    <row r="26" spans="1:16" x14ac:dyDescent="0.25">
      <c r="A26" s="8" t="s">
        <v>3</v>
      </c>
      <c r="B26" s="1">
        <v>41802</v>
      </c>
      <c r="C26" s="8" t="s">
        <v>4</v>
      </c>
      <c r="D26" s="7">
        <v>1</v>
      </c>
      <c r="E26" s="8" t="s">
        <v>21</v>
      </c>
      <c r="F26" t="s">
        <v>26</v>
      </c>
    </row>
    <row r="27" spans="1:16" x14ac:dyDescent="0.25">
      <c r="B27" s="10" t="s">
        <v>5</v>
      </c>
      <c r="C27" s="10" t="s">
        <v>6</v>
      </c>
      <c r="D27" s="10" t="s">
        <v>7</v>
      </c>
      <c r="E27" s="10" t="s">
        <v>8</v>
      </c>
      <c r="F27" s="10" t="s">
        <v>9</v>
      </c>
      <c r="G27" s="10" t="s">
        <v>10</v>
      </c>
      <c r="H27" s="10" t="s">
        <v>11</v>
      </c>
      <c r="I27" s="10" t="s">
        <v>12</v>
      </c>
      <c r="J27" s="10" t="s">
        <v>13</v>
      </c>
      <c r="K27" s="10" t="s">
        <v>14</v>
      </c>
      <c r="L27" s="10" t="s">
        <v>15</v>
      </c>
      <c r="M27" s="10" t="s">
        <v>16</v>
      </c>
      <c r="N27" s="10" t="s">
        <v>17</v>
      </c>
      <c r="O27" s="10" t="s">
        <v>18</v>
      </c>
      <c r="P27" s="4" t="s">
        <v>19</v>
      </c>
    </row>
    <row r="28" spans="1:16" x14ac:dyDescent="0.25">
      <c r="A28" s="9" t="s">
        <v>0</v>
      </c>
      <c r="B28" s="3">
        <v>4</v>
      </c>
      <c r="C28" s="3">
        <v>4</v>
      </c>
      <c r="D28" s="3">
        <v>10</v>
      </c>
      <c r="E28" s="3">
        <v>7</v>
      </c>
      <c r="F28" s="3">
        <v>9</v>
      </c>
      <c r="G28" s="3">
        <v>12</v>
      </c>
      <c r="H28" s="3">
        <v>6</v>
      </c>
      <c r="I28" s="3">
        <v>3</v>
      </c>
      <c r="J28" s="3">
        <v>5</v>
      </c>
      <c r="K28" s="3">
        <v>8</v>
      </c>
      <c r="L28" s="3">
        <v>7</v>
      </c>
      <c r="M28" s="3">
        <v>7</v>
      </c>
      <c r="N28" s="3">
        <v>9</v>
      </c>
      <c r="O28" s="3">
        <v>6</v>
      </c>
      <c r="P28" s="5">
        <f>SUM(B28:O28)</f>
        <v>97</v>
      </c>
    </row>
    <row r="29" spans="1:16" x14ac:dyDescent="0.25">
      <c r="A29" s="4" t="s">
        <v>1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2</v>
      </c>
      <c r="N29" s="2">
        <v>0</v>
      </c>
      <c r="O29" s="2">
        <v>0</v>
      </c>
      <c r="P29" s="6">
        <f t="shared" ref="P29:P30" si="30">SUM(B29:O29)</f>
        <v>2</v>
      </c>
    </row>
    <row r="30" spans="1:16" x14ac:dyDescent="0.25">
      <c r="A30" s="9" t="s">
        <v>2</v>
      </c>
      <c r="B30" s="3">
        <v>2</v>
      </c>
      <c r="C30" s="3">
        <v>0</v>
      </c>
      <c r="D30" s="3">
        <v>1</v>
      </c>
      <c r="E30" s="3">
        <v>1</v>
      </c>
      <c r="F30" s="3">
        <v>2</v>
      </c>
      <c r="G30" s="3">
        <v>0</v>
      </c>
      <c r="H30" s="3">
        <v>2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5">
        <f t="shared" si="30"/>
        <v>8</v>
      </c>
    </row>
    <row r="31" spans="1:16" x14ac:dyDescent="0.25">
      <c r="A31" s="4" t="s">
        <v>20</v>
      </c>
      <c r="B31" s="4">
        <f>SUM(B28:B30)</f>
        <v>6</v>
      </c>
      <c r="C31" s="4">
        <f t="shared" ref="C31" si="31">SUM(C28:C30)</f>
        <v>4</v>
      </c>
      <c r="D31" s="4">
        <f t="shared" ref="D31" si="32">SUM(D28:D30)</f>
        <v>11</v>
      </c>
      <c r="E31" s="4">
        <f t="shared" ref="E31" si="33">SUM(E28:E30)</f>
        <v>8</v>
      </c>
      <c r="F31" s="4">
        <f t="shared" ref="F31" si="34">SUM(F28:F30)</f>
        <v>11</v>
      </c>
      <c r="G31" s="4">
        <f t="shared" ref="G31" si="35">SUM(G28:G30)</f>
        <v>12</v>
      </c>
      <c r="H31" s="4">
        <f t="shared" ref="H31" si="36">SUM(H28:H30)</f>
        <v>8</v>
      </c>
      <c r="I31" s="4">
        <f t="shared" ref="I31" si="37">SUM(I28:I30)</f>
        <v>3</v>
      </c>
      <c r="J31" s="4">
        <f t="shared" ref="J31" si="38">SUM(J28:J30)</f>
        <v>5</v>
      </c>
      <c r="K31" s="4">
        <f t="shared" ref="K31" si="39">SUM(K28:K30)</f>
        <v>8</v>
      </c>
      <c r="L31" s="4">
        <f t="shared" ref="L31" si="40">SUM(L28:L30)</f>
        <v>7</v>
      </c>
      <c r="M31" s="4">
        <f t="shared" ref="M31" si="41">SUM(M28:M30)</f>
        <v>9</v>
      </c>
      <c r="N31" s="4">
        <f t="shared" ref="N31" si="42">SUM(N28:N30)</f>
        <v>9</v>
      </c>
      <c r="O31" s="4">
        <f t="shared" ref="O31" si="43">SUM(O28:O30)</f>
        <v>6</v>
      </c>
    </row>
    <row r="34" spans="1:16" x14ac:dyDescent="0.25">
      <c r="A34" s="8" t="s">
        <v>3</v>
      </c>
      <c r="B34" s="1">
        <v>41803</v>
      </c>
      <c r="C34" s="8" t="s">
        <v>4</v>
      </c>
      <c r="D34" s="7">
        <v>1</v>
      </c>
      <c r="E34" s="8" t="s">
        <v>21</v>
      </c>
      <c r="F34" t="s">
        <v>22</v>
      </c>
    </row>
    <row r="35" spans="1:16" x14ac:dyDescent="0.25">
      <c r="B35" s="10" t="s">
        <v>5</v>
      </c>
      <c r="C35" s="10" t="s">
        <v>6</v>
      </c>
      <c r="D35" s="10" t="s">
        <v>7</v>
      </c>
      <c r="E35" s="10" t="s">
        <v>8</v>
      </c>
      <c r="F35" s="10" t="s">
        <v>9</v>
      </c>
      <c r="G35" s="10" t="s">
        <v>10</v>
      </c>
      <c r="H35" s="10" t="s">
        <v>11</v>
      </c>
      <c r="I35" s="10" t="s">
        <v>12</v>
      </c>
      <c r="J35" s="10" t="s">
        <v>13</v>
      </c>
      <c r="K35" s="10" t="s">
        <v>14</v>
      </c>
      <c r="L35" s="10" t="s">
        <v>15</v>
      </c>
      <c r="M35" s="10" t="s">
        <v>16</v>
      </c>
      <c r="N35" s="10" t="s">
        <v>17</v>
      </c>
      <c r="O35" s="10" t="s">
        <v>18</v>
      </c>
      <c r="P35" s="4" t="s">
        <v>19</v>
      </c>
    </row>
    <row r="36" spans="1:16" x14ac:dyDescent="0.25">
      <c r="A36" s="9" t="s">
        <v>0</v>
      </c>
      <c r="B36" s="3">
        <v>0</v>
      </c>
      <c r="C36" s="3">
        <v>2</v>
      </c>
      <c r="D36" s="3">
        <v>1</v>
      </c>
      <c r="E36" s="3">
        <v>2</v>
      </c>
      <c r="F36" s="3">
        <v>0</v>
      </c>
      <c r="G36" s="3">
        <v>2</v>
      </c>
      <c r="H36" s="3">
        <v>2</v>
      </c>
      <c r="I36" s="3">
        <v>1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5">
        <f>SUM(B36:O36)</f>
        <v>10</v>
      </c>
    </row>
    <row r="37" spans="1:16" x14ac:dyDescent="0.25">
      <c r="A37" s="4" t="s">
        <v>1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1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6">
        <f t="shared" ref="P37:P38" si="44">SUM(B37:O37)</f>
        <v>1</v>
      </c>
    </row>
    <row r="38" spans="1:16" x14ac:dyDescent="0.25">
      <c r="A38" s="9" t="s">
        <v>2</v>
      </c>
      <c r="B38" s="3">
        <v>0</v>
      </c>
      <c r="C38" s="3">
        <v>0</v>
      </c>
      <c r="D38" s="3">
        <v>0</v>
      </c>
      <c r="E38" s="3">
        <v>0</v>
      </c>
      <c r="F38" s="3">
        <v>1</v>
      </c>
      <c r="G38" s="3">
        <v>3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5">
        <f t="shared" si="44"/>
        <v>4</v>
      </c>
    </row>
    <row r="39" spans="1:16" x14ac:dyDescent="0.25">
      <c r="A39" s="4" t="s">
        <v>20</v>
      </c>
      <c r="B39" s="4">
        <f>SUM(B36:B38)</f>
        <v>0</v>
      </c>
      <c r="C39" s="4">
        <f t="shared" ref="C39:O39" si="45">SUM(C36:C38)</f>
        <v>2</v>
      </c>
      <c r="D39" s="4">
        <f t="shared" si="45"/>
        <v>1</v>
      </c>
      <c r="E39" s="4">
        <f t="shared" si="45"/>
        <v>2</v>
      </c>
      <c r="F39" s="4">
        <f t="shared" si="45"/>
        <v>1</v>
      </c>
      <c r="G39" s="4">
        <f t="shared" si="45"/>
        <v>5</v>
      </c>
      <c r="H39" s="4">
        <f t="shared" si="45"/>
        <v>2</v>
      </c>
      <c r="I39" s="4">
        <f t="shared" si="45"/>
        <v>2</v>
      </c>
      <c r="J39" s="4">
        <f t="shared" si="45"/>
        <v>0</v>
      </c>
      <c r="K39" s="4">
        <f t="shared" si="45"/>
        <v>0</v>
      </c>
      <c r="L39" s="4">
        <f t="shared" si="45"/>
        <v>0</v>
      </c>
      <c r="M39" s="4">
        <f t="shared" si="45"/>
        <v>0</v>
      </c>
      <c r="N39" s="4">
        <f t="shared" si="45"/>
        <v>0</v>
      </c>
      <c r="O39" s="4">
        <f t="shared" si="45"/>
        <v>0</v>
      </c>
    </row>
  </sheetData>
  <conditionalFormatting sqref="B4:O7">
    <cfRule type="top10" dxfId="4" priority="11" percent="1" rank="10"/>
  </conditionalFormatting>
  <conditionalFormatting sqref="B12:O15">
    <cfRule type="top10" dxfId="3" priority="10" percent="1" rank="10"/>
  </conditionalFormatting>
  <conditionalFormatting sqref="B20:O23">
    <cfRule type="top10" dxfId="2" priority="9" percent="1" rank="10"/>
  </conditionalFormatting>
  <conditionalFormatting sqref="B28:O31">
    <cfRule type="top10" dxfId="1" priority="8" percent="1" rank="10"/>
  </conditionalFormatting>
  <conditionalFormatting sqref="B36:O39">
    <cfRule type="top10" dxfId="0" priority="1" percent="1" rank="10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P6"/>
  <sheetViews>
    <sheetView workbookViewId="0">
      <selection activeCell="B3" sqref="B3"/>
    </sheetView>
  </sheetViews>
  <sheetFormatPr defaultRowHeight="15" x14ac:dyDescent="0.25"/>
  <cols>
    <col min="1" max="1" width="12.7109375" bestFit="1" customWidth="1"/>
    <col min="2" max="2" width="9.7109375" bestFit="1" customWidth="1"/>
    <col min="16" max="16" width="12.7109375" bestFit="1" customWidth="1"/>
  </cols>
  <sheetData>
    <row r="1" spans="1:16" x14ac:dyDescent="0.25">
      <c r="A1" s="8" t="s">
        <v>4</v>
      </c>
      <c r="B1" s="11">
        <v>1</v>
      </c>
      <c r="C1" s="8"/>
      <c r="D1" s="7"/>
      <c r="E1" s="8"/>
    </row>
    <row r="2" spans="1:16" x14ac:dyDescent="0.25">
      <c r="B2" s="10" t="s">
        <v>5</v>
      </c>
      <c r="C2" s="10" t="s">
        <v>6</v>
      </c>
      <c r="D2" s="10" t="s">
        <v>7</v>
      </c>
      <c r="E2" s="10" t="s">
        <v>8</v>
      </c>
      <c r="F2" s="10" t="s">
        <v>9</v>
      </c>
      <c r="G2" s="10" t="s">
        <v>10</v>
      </c>
      <c r="H2" s="10" t="s">
        <v>11</v>
      </c>
      <c r="I2" s="10" t="s">
        <v>12</v>
      </c>
      <c r="J2" s="10" t="s">
        <v>13</v>
      </c>
      <c r="K2" s="10" t="s">
        <v>14</v>
      </c>
      <c r="L2" s="10" t="s">
        <v>15</v>
      </c>
      <c r="M2" s="10" t="s">
        <v>16</v>
      </c>
      <c r="N2" s="10" t="s">
        <v>17</v>
      </c>
      <c r="O2" s="10" t="s">
        <v>18</v>
      </c>
      <c r="P2" s="4" t="s">
        <v>19</v>
      </c>
    </row>
    <row r="3" spans="1:16" x14ac:dyDescent="0.25">
      <c r="A3" s="9" t="s">
        <v>0</v>
      </c>
      <c r="B3" s="26">
        <f>AVERAGE(Raw!B4,Raw!B12,Raw!B20,Raw!B28,Raw!B36)</f>
        <v>1.6</v>
      </c>
      <c r="C3" s="26">
        <f>AVERAGE(Raw!C4,Raw!C12,Raw!C20,Raw!C28,Raw!C36)</f>
        <v>1.4</v>
      </c>
      <c r="D3" s="26">
        <f>AVERAGE(Raw!D4,Raw!D12,Raw!D20,Raw!D28,Raw!D36)</f>
        <v>4</v>
      </c>
      <c r="E3" s="26">
        <f>AVERAGE(Raw!E4,Raw!E12,Raw!E20,Raw!E28,Raw!E36)</f>
        <v>3.6</v>
      </c>
      <c r="F3" s="26">
        <f>AVERAGE(Raw!F4,Raw!F12,Raw!F20,Raw!F28,Raw!F36)</f>
        <v>4.8</v>
      </c>
      <c r="G3" s="26">
        <f>AVERAGE(Raw!G4,Raw!G12,Raw!G20,Raw!G28,Raw!G36)</f>
        <v>4.5999999999999996</v>
      </c>
      <c r="H3" s="26">
        <f>AVERAGE(Raw!H4,Raw!H12,Raw!H20,Raw!H28,Raw!H36)</f>
        <v>4.8</v>
      </c>
      <c r="I3" s="26">
        <f>AVERAGE(Raw!I4,Raw!I12,Raw!I20,Raw!I28,Raw!I36)</f>
        <v>4.4000000000000004</v>
      </c>
      <c r="J3" s="26">
        <f>AVERAGE(Raw!J4,Raw!J12,Raw!J20,Raw!J28,Raw!J36)</f>
        <v>6.4</v>
      </c>
      <c r="K3" s="26">
        <f>AVERAGE(Raw!K4,Raw!K12,Raw!K20,Raw!K28,Raw!K36)</f>
        <v>5.8</v>
      </c>
      <c r="L3" s="26">
        <f>AVERAGE(Raw!L4,Raw!L12,Raw!L20,Raw!L28,Raw!L36)</f>
        <v>5.8</v>
      </c>
      <c r="M3" s="26">
        <f>AVERAGE(Raw!M4,Raw!M12,Raw!M20,Raw!M28,Raw!M36)</f>
        <v>5.8</v>
      </c>
      <c r="N3" s="26">
        <f>AVERAGE(Raw!N4,Raw!N12,Raw!N20,Raw!N28,Raw!N36)</f>
        <v>5</v>
      </c>
      <c r="O3" s="26">
        <f>AVERAGE(Raw!O4,Raw!O12,Raw!O20,Raw!O28,Raw!O36)</f>
        <v>2.8</v>
      </c>
      <c r="P3" s="27">
        <f>SUM(B3:O3)</f>
        <v>60.79999999999999</v>
      </c>
    </row>
    <row r="4" spans="1:16" x14ac:dyDescent="0.25">
      <c r="A4" s="12" t="s">
        <v>1</v>
      </c>
      <c r="B4" s="41">
        <f>AVERAGE(Raw!B5,Raw!B13,Raw!B21,Raw!B29,Raw!B37)</f>
        <v>0</v>
      </c>
      <c r="C4" s="41">
        <f>AVERAGE(Raw!C5,Raw!C13,Raw!C21,Raw!C29,Raw!C37)</f>
        <v>0</v>
      </c>
      <c r="D4" s="41">
        <f>AVERAGE(Raw!D5,Raw!D13,Raw!D21,Raw!D29,Raw!D37)</f>
        <v>0</v>
      </c>
      <c r="E4" s="41">
        <f>AVERAGE(Raw!E5,Raw!E13,Raw!E21,Raw!E29,Raw!E37)</f>
        <v>0.2</v>
      </c>
      <c r="F4" s="41">
        <f>AVERAGE(Raw!F5,Raw!F13,Raw!F21,Raw!F29,Raw!F37)</f>
        <v>0</v>
      </c>
      <c r="G4" s="41">
        <f>AVERAGE(Raw!G5,Raw!G13,Raw!G21,Raw!G29,Raw!G37)</f>
        <v>0</v>
      </c>
      <c r="H4" s="41">
        <f>AVERAGE(Raw!H5,Raw!H13,Raw!H21,Raw!H29,Raw!H37)</f>
        <v>0.6</v>
      </c>
      <c r="I4" s="41">
        <f>AVERAGE(Raw!I5,Raw!I13,Raw!I21,Raw!I29,Raw!I37)</f>
        <v>0.2</v>
      </c>
      <c r="J4" s="41">
        <f>AVERAGE(Raw!J5,Raw!J13,Raw!J21,Raw!J29,Raw!J37)</f>
        <v>0.2</v>
      </c>
      <c r="K4" s="41">
        <f>AVERAGE(Raw!K5,Raw!K13,Raw!K21,Raw!K29,Raw!K37)</f>
        <v>0</v>
      </c>
      <c r="L4" s="41">
        <f>AVERAGE(Raw!L5,Raw!L13,Raw!L21,Raw!L29,Raw!L37)</f>
        <v>0.2</v>
      </c>
      <c r="M4" s="41">
        <f>AVERAGE(Raw!M5,Raw!M13,Raw!M21,Raw!M29,Raw!M37)</f>
        <v>0.4</v>
      </c>
      <c r="N4" s="41">
        <f>AVERAGE(Raw!N5,Raw!N13,Raw!N21,Raw!N29,Raw!N37)</f>
        <v>0</v>
      </c>
      <c r="O4" s="41">
        <f>AVERAGE(Raw!O5,Raw!O13,Raw!O21,Raw!O29,Raw!O37)</f>
        <v>0</v>
      </c>
      <c r="P4" s="28">
        <f t="shared" ref="P4:P5" si="0">SUM(B4:O4)</f>
        <v>1.7999999999999998</v>
      </c>
    </row>
    <row r="5" spans="1:16" x14ac:dyDescent="0.25">
      <c r="A5" s="9" t="s">
        <v>2</v>
      </c>
      <c r="B5" s="26">
        <f>AVERAGE(Raw!B6,Raw!B14,Raw!B22,Raw!B30,Raw!B38)</f>
        <v>0.6</v>
      </c>
      <c r="C5" s="26">
        <f>AVERAGE(Raw!C6,Raw!C14,Raw!C22,Raw!C30,Raw!C38)</f>
        <v>0</v>
      </c>
      <c r="D5" s="26">
        <f>AVERAGE(Raw!D6,Raw!D14,Raw!D22,Raw!D30,Raw!D38)</f>
        <v>0.4</v>
      </c>
      <c r="E5" s="26">
        <f>AVERAGE(Raw!E6,Raw!E14,Raw!E22,Raw!E30,Raw!E38)</f>
        <v>0.2</v>
      </c>
      <c r="F5" s="26">
        <f>AVERAGE(Raw!F6,Raw!F14,Raw!F22,Raw!F30,Raw!F38)</f>
        <v>0.6</v>
      </c>
      <c r="G5" s="26">
        <f>AVERAGE(Raw!G6,Raw!G14,Raw!G22,Raw!G30,Raw!G38)</f>
        <v>0.6</v>
      </c>
      <c r="H5" s="26">
        <f>AVERAGE(Raw!H6,Raw!H14,Raw!H22,Raw!H30,Raw!H38)</f>
        <v>0.4</v>
      </c>
      <c r="I5" s="26">
        <f>AVERAGE(Raw!I6,Raw!I14,Raw!I22,Raw!I30,Raw!I38)</f>
        <v>0</v>
      </c>
      <c r="J5" s="26">
        <f>AVERAGE(Raw!J6,Raw!J14,Raw!J22,Raw!J30,Raw!J38)</f>
        <v>0.8</v>
      </c>
      <c r="K5" s="26">
        <f>AVERAGE(Raw!K6,Raw!K14,Raw!K22,Raw!K30,Raw!K38)</f>
        <v>0.2</v>
      </c>
      <c r="L5" s="26">
        <f>AVERAGE(Raw!L6,Raw!L14,Raw!L22,Raw!L30,Raw!L38)</f>
        <v>0.2</v>
      </c>
      <c r="M5" s="26">
        <f>AVERAGE(Raw!M6,Raw!M14,Raw!M22,Raw!M30,Raw!M38)</f>
        <v>0</v>
      </c>
      <c r="N5" s="26">
        <f>AVERAGE(Raw!N6,Raw!N14,Raw!N22,Raw!N30,Raw!N38)</f>
        <v>0</v>
      </c>
      <c r="O5" s="26">
        <f>AVERAGE(Raw!O6,Raw!O14,Raw!O22,Raw!O30,Raw!O38)</f>
        <v>0</v>
      </c>
      <c r="P5" s="27">
        <f t="shared" si="0"/>
        <v>4</v>
      </c>
    </row>
    <row r="6" spans="1:16" x14ac:dyDescent="0.25">
      <c r="A6" s="4" t="s">
        <v>20</v>
      </c>
      <c r="B6" s="29">
        <f>SUM(B3:B5)</f>
        <v>2.2000000000000002</v>
      </c>
      <c r="C6" s="29">
        <f t="shared" ref="C6:O6" si="1">SUM(C3:C5)</f>
        <v>1.4</v>
      </c>
      <c r="D6" s="29">
        <f t="shared" si="1"/>
        <v>4.4000000000000004</v>
      </c>
      <c r="E6" s="29">
        <f t="shared" si="1"/>
        <v>4</v>
      </c>
      <c r="F6" s="29">
        <f t="shared" si="1"/>
        <v>5.3999999999999995</v>
      </c>
      <c r="G6" s="29">
        <f t="shared" si="1"/>
        <v>5.1999999999999993</v>
      </c>
      <c r="H6" s="29">
        <f t="shared" si="1"/>
        <v>5.8</v>
      </c>
      <c r="I6" s="29">
        <f t="shared" si="1"/>
        <v>4.6000000000000005</v>
      </c>
      <c r="J6" s="29">
        <f t="shared" si="1"/>
        <v>7.4</v>
      </c>
      <c r="K6" s="29">
        <f t="shared" si="1"/>
        <v>6</v>
      </c>
      <c r="L6" s="29">
        <f t="shared" si="1"/>
        <v>6.2</v>
      </c>
      <c r="M6" s="29">
        <f t="shared" si="1"/>
        <v>6.2</v>
      </c>
      <c r="N6" s="29">
        <f t="shared" si="1"/>
        <v>5</v>
      </c>
      <c r="O6" s="29">
        <f t="shared" si="1"/>
        <v>2.8</v>
      </c>
      <c r="P6" s="30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9"/>
  <sheetViews>
    <sheetView workbookViewId="0">
      <selection activeCell="B6" sqref="B6"/>
    </sheetView>
  </sheetViews>
  <sheetFormatPr defaultRowHeight="15" x14ac:dyDescent="0.25"/>
  <cols>
    <col min="1" max="1" width="11.42578125" bestFit="1" customWidth="1"/>
    <col min="2" max="8" width="13.7109375" customWidth="1"/>
  </cols>
  <sheetData>
    <row r="1" spans="1:9" x14ac:dyDescent="0.25">
      <c r="D1" t="s">
        <v>27</v>
      </c>
    </row>
    <row r="2" spans="1:9" ht="18.75" x14ac:dyDescent="0.3">
      <c r="A2" s="42" t="s">
        <v>28</v>
      </c>
      <c r="B2" s="42"/>
      <c r="C2" s="42"/>
      <c r="D2" s="42"/>
      <c r="E2" s="42"/>
      <c r="F2" s="42"/>
      <c r="G2" s="42"/>
      <c r="H2" s="42"/>
      <c r="I2" s="42"/>
    </row>
    <row r="3" spans="1:9" ht="18.75" x14ac:dyDescent="0.3">
      <c r="A3" s="42" t="s">
        <v>29</v>
      </c>
      <c r="B3" s="42"/>
      <c r="C3" s="42"/>
      <c r="D3" s="42"/>
      <c r="E3" s="42"/>
      <c r="F3" s="42"/>
      <c r="G3" s="42"/>
      <c r="H3" s="42"/>
      <c r="I3" s="42"/>
    </row>
    <row r="4" spans="1:9" ht="18.75" x14ac:dyDescent="0.3">
      <c r="A4" s="43" t="s">
        <v>41</v>
      </c>
      <c r="B4" s="43"/>
      <c r="C4" s="43"/>
      <c r="D4" s="43"/>
      <c r="E4" s="43"/>
      <c r="F4" s="43"/>
      <c r="G4" s="43"/>
      <c r="H4" s="43"/>
      <c r="I4" s="43"/>
    </row>
    <row r="5" spans="1:9" ht="16.5" x14ac:dyDescent="0.3">
      <c r="A5" s="14"/>
      <c r="B5" s="14" t="s">
        <v>30</v>
      </c>
      <c r="C5" s="14" t="s">
        <v>31</v>
      </c>
      <c r="D5" s="14" t="s">
        <v>32</v>
      </c>
      <c r="E5" s="14" t="s">
        <v>33</v>
      </c>
      <c r="F5" s="14" t="s">
        <v>34</v>
      </c>
      <c r="G5" s="14" t="s">
        <v>35</v>
      </c>
      <c r="H5" s="14" t="s">
        <v>36</v>
      </c>
      <c r="I5" s="15" t="s">
        <v>37</v>
      </c>
    </row>
    <row r="6" spans="1:9" ht="16.5" x14ac:dyDescent="0.3">
      <c r="A6" s="16" t="s">
        <v>38</v>
      </c>
      <c r="B6" s="17">
        <v>1</v>
      </c>
      <c r="C6" s="17">
        <v>5</v>
      </c>
      <c r="D6" s="17">
        <v>7</v>
      </c>
      <c r="E6" s="17">
        <v>6</v>
      </c>
      <c r="F6" s="17">
        <v>9</v>
      </c>
      <c r="G6" s="17">
        <v>2</v>
      </c>
      <c r="H6" s="17">
        <v>0</v>
      </c>
      <c r="I6" s="17">
        <f>SUM(B6:H6)</f>
        <v>30</v>
      </c>
    </row>
    <row r="7" spans="1:9" ht="16.5" x14ac:dyDescent="0.3">
      <c r="A7" s="16" t="s">
        <v>39</v>
      </c>
      <c r="B7" s="17">
        <v>1</v>
      </c>
      <c r="C7" s="17">
        <v>1</v>
      </c>
      <c r="D7" s="17">
        <v>4</v>
      </c>
      <c r="E7" s="17">
        <v>5</v>
      </c>
      <c r="F7" s="17">
        <v>0</v>
      </c>
      <c r="G7" s="17">
        <v>1</v>
      </c>
      <c r="H7" s="17">
        <v>0</v>
      </c>
      <c r="I7" s="17">
        <f t="shared" ref="I7:I8" si="0">SUM(B7:H7)</f>
        <v>12</v>
      </c>
    </row>
    <row r="8" spans="1:9" ht="16.5" x14ac:dyDescent="0.3">
      <c r="A8" s="16" t="s">
        <v>40</v>
      </c>
      <c r="B8" s="17">
        <v>2</v>
      </c>
      <c r="C8" s="17">
        <v>9</v>
      </c>
      <c r="D8" s="17">
        <v>6</v>
      </c>
      <c r="E8" s="17">
        <v>15</v>
      </c>
      <c r="F8" s="17">
        <v>10</v>
      </c>
      <c r="G8" s="17">
        <v>8</v>
      </c>
      <c r="H8" s="17">
        <v>0</v>
      </c>
      <c r="I8" s="17">
        <f t="shared" si="0"/>
        <v>50</v>
      </c>
    </row>
    <row r="9" spans="1:9" ht="16.5" x14ac:dyDescent="0.3">
      <c r="A9" s="16" t="s">
        <v>37</v>
      </c>
      <c r="B9" s="17">
        <f>SUM(B6:B8)</f>
        <v>4</v>
      </c>
      <c r="C9" s="17">
        <f t="shared" ref="C9:H9" si="1">SUM(C6:C8)</f>
        <v>15</v>
      </c>
      <c r="D9" s="17">
        <f t="shared" si="1"/>
        <v>17</v>
      </c>
      <c r="E9" s="17">
        <f t="shared" si="1"/>
        <v>26</v>
      </c>
      <c r="F9" s="17">
        <f t="shared" si="1"/>
        <v>19</v>
      </c>
      <c r="G9" s="17">
        <f t="shared" si="1"/>
        <v>11</v>
      </c>
      <c r="H9" s="17">
        <f t="shared" si="1"/>
        <v>0</v>
      </c>
      <c r="I9" s="18"/>
    </row>
  </sheetData>
  <mergeCells count="3">
    <mergeCell ref="A2:I2"/>
    <mergeCell ref="A3:I3"/>
    <mergeCell ref="A4:I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13"/>
  <sheetViews>
    <sheetView workbookViewId="0">
      <selection activeCell="B9" sqref="B9:I13"/>
    </sheetView>
  </sheetViews>
  <sheetFormatPr defaultRowHeight="15" x14ac:dyDescent="0.25"/>
  <cols>
    <col min="1" max="1" width="11.5703125" bestFit="1" customWidth="1"/>
    <col min="2" max="2" width="11.7109375" bestFit="1" customWidth="1"/>
    <col min="3" max="3" width="11.85546875" bestFit="1" customWidth="1"/>
    <col min="4" max="4" width="4.7109375" customWidth="1"/>
    <col min="5" max="6" width="11.85546875" customWidth="1"/>
    <col min="7" max="7" width="4.7109375" customWidth="1"/>
    <col min="8" max="9" width="11.85546875" customWidth="1"/>
    <col min="10" max="10" width="16.42578125" bestFit="1" customWidth="1"/>
  </cols>
  <sheetData>
    <row r="1" spans="1:13" ht="20.25" x14ac:dyDescent="0.3">
      <c r="A1" s="44" t="s">
        <v>42</v>
      </c>
      <c r="B1" s="44"/>
      <c r="C1" s="44"/>
      <c r="D1" s="44"/>
      <c r="E1" s="44"/>
      <c r="F1" s="44"/>
      <c r="G1" s="44"/>
      <c r="H1" s="44"/>
      <c r="I1" s="44"/>
    </row>
    <row r="3" spans="1:13" ht="15.75" thickBot="1" x14ac:dyDescent="0.3">
      <c r="A3" s="19" t="s">
        <v>43</v>
      </c>
      <c r="B3" s="20">
        <v>41799</v>
      </c>
      <c r="C3" s="20">
        <v>41803</v>
      </c>
    </row>
    <row r="4" spans="1:13" x14ac:dyDescent="0.25">
      <c r="B4" s="21"/>
      <c r="C4" s="21"/>
    </row>
    <row r="5" spans="1:13" x14ac:dyDescent="0.25">
      <c r="B5" s="21"/>
      <c r="C5" s="21"/>
    </row>
    <row r="6" spans="1:13" x14ac:dyDescent="0.25">
      <c r="B6" s="45" t="s">
        <v>44</v>
      </c>
      <c r="C6" s="45"/>
      <c r="E6" s="46" t="s">
        <v>45</v>
      </c>
      <c r="F6" s="46"/>
      <c r="H6" s="46" t="s">
        <v>46</v>
      </c>
      <c r="I6" s="46"/>
    </row>
    <row r="7" spans="1:13" x14ac:dyDescent="0.25">
      <c r="B7" s="22" t="s">
        <v>47</v>
      </c>
      <c r="C7" s="23" t="s">
        <v>48</v>
      </c>
      <c r="E7" s="19" t="s">
        <v>49</v>
      </c>
      <c r="F7" s="19" t="s">
        <v>50</v>
      </c>
      <c r="H7" s="19" t="s">
        <v>47</v>
      </c>
      <c r="I7" s="19" t="s">
        <v>51</v>
      </c>
    </row>
    <row r="8" spans="1:13" x14ac:dyDescent="0.25">
      <c r="B8" s="19" t="s">
        <v>52</v>
      </c>
      <c r="C8" s="19" t="s">
        <v>53</v>
      </c>
      <c r="E8" s="19" t="s">
        <v>52</v>
      </c>
      <c r="F8" s="19" t="s">
        <v>53</v>
      </c>
      <c r="H8" s="19" t="s">
        <v>52</v>
      </c>
      <c r="I8" s="19" t="s">
        <v>53</v>
      </c>
      <c r="K8" s="24" t="s">
        <v>54</v>
      </c>
      <c r="L8" s="24" t="s">
        <v>55</v>
      </c>
      <c r="M8" t="s">
        <v>56</v>
      </c>
    </row>
    <row r="9" spans="1:13" x14ac:dyDescent="0.25">
      <c r="A9" s="19" t="s">
        <v>23</v>
      </c>
      <c r="B9" s="13">
        <v>788086</v>
      </c>
      <c r="C9" s="13">
        <v>788959</v>
      </c>
      <c r="D9" s="25"/>
      <c r="E9" s="13">
        <v>65673</v>
      </c>
      <c r="F9" s="13">
        <v>65688</v>
      </c>
      <c r="G9" s="25"/>
      <c r="H9" s="13">
        <v>361010</v>
      </c>
      <c r="I9" s="13">
        <v>361125</v>
      </c>
      <c r="J9" t="s">
        <v>57</v>
      </c>
      <c r="K9">
        <f>SUM(C9-B9+F9-E9+I9-H9)/2</f>
        <v>501.5</v>
      </c>
      <c r="L9">
        <f>SUM(C9-B9+F9-E9+I9-H9)</f>
        <v>1003</v>
      </c>
      <c r="M9">
        <f>SUM(K9*0.04+K9)</f>
        <v>521.55999999999995</v>
      </c>
    </row>
    <row r="10" spans="1:13" x14ac:dyDescent="0.25">
      <c r="A10" s="19" t="s">
        <v>24</v>
      </c>
      <c r="B10" s="13">
        <v>788997</v>
      </c>
      <c r="C10" s="13">
        <v>789903</v>
      </c>
      <c r="D10" s="25"/>
      <c r="E10" s="13">
        <v>65696</v>
      </c>
      <c r="F10" s="13">
        <v>65717</v>
      </c>
      <c r="G10" s="25"/>
      <c r="H10" s="13">
        <v>361176</v>
      </c>
      <c r="I10" s="13">
        <v>361282</v>
      </c>
      <c r="J10" t="s">
        <v>58</v>
      </c>
      <c r="K10">
        <f>SUM(C10-B10+F10-E10+I10-H10)/2</f>
        <v>516.5</v>
      </c>
      <c r="L10">
        <f>SUM(C10-B10+F10-E10+I10-H10)</f>
        <v>1033</v>
      </c>
      <c r="M10">
        <f>SUM(K10*0.04+K10)</f>
        <v>537.16</v>
      </c>
    </row>
    <row r="11" spans="1:13" x14ac:dyDescent="0.25">
      <c r="A11" s="19" t="s">
        <v>25</v>
      </c>
      <c r="B11" s="13">
        <v>789949</v>
      </c>
      <c r="C11" s="13">
        <v>790709</v>
      </c>
      <c r="D11" s="25"/>
      <c r="E11" s="13">
        <v>65732</v>
      </c>
      <c r="F11" s="13">
        <v>65741</v>
      </c>
      <c r="G11" s="25"/>
      <c r="H11" s="13">
        <v>361327</v>
      </c>
      <c r="I11" s="13">
        <v>361427</v>
      </c>
      <c r="J11" t="s">
        <v>59</v>
      </c>
      <c r="K11">
        <f>SUM(C11-B11+F11-E11+I11-H11)/2</f>
        <v>434.5</v>
      </c>
      <c r="L11">
        <f>SUM(C11-B11+F11-E11+I11-H11)</f>
        <v>869</v>
      </c>
      <c r="M11">
        <f>SUM(K11*0.04+K11)</f>
        <v>451.88</v>
      </c>
    </row>
    <row r="12" spans="1:13" x14ac:dyDescent="0.25">
      <c r="A12" s="19" t="s">
        <v>26</v>
      </c>
      <c r="B12" s="13">
        <v>790730</v>
      </c>
      <c r="C12" s="13">
        <v>791548</v>
      </c>
      <c r="D12" s="25"/>
      <c r="E12" s="13">
        <v>65750</v>
      </c>
      <c r="F12" s="13">
        <v>65756</v>
      </c>
      <c r="G12" s="25"/>
      <c r="H12" s="13">
        <v>361458</v>
      </c>
      <c r="I12" s="13">
        <v>361515</v>
      </c>
      <c r="J12" t="s">
        <v>60</v>
      </c>
      <c r="K12">
        <f>SUM(C12-B12+F12-E12+I12-H12)/2</f>
        <v>440.5</v>
      </c>
      <c r="L12">
        <f>SUM(C12-B12+F12-E12+I12-H12)</f>
        <v>881</v>
      </c>
      <c r="M12">
        <f>SUM(K12*0.04+K12)</f>
        <v>458.12</v>
      </c>
    </row>
    <row r="13" spans="1:13" x14ac:dyDescent="0.25">
      <c r="A13" s="19" t="s">
        <v>22</v>
      </c>
      <c r="B13" s="13">
        <v>791574</v>
      </c>
      <c r="C13" s="13">
        <v>791877</v>
      </c>
      <c r="D13" s="25"/>
      <c r="E13" s="13">
        <v>65764</v>
      </c>
      <c r="F13" s="13">
        <v>65772</v>
      </c>
      <c r="G13" s="25"/>
      <c r="H13" s="13">
        <v>361589</v>
      </c>
      <c r="I13" s="13">
        <v>361645</v>
      </c>
      <c r="J13" t="s">
        <v>61</v>
      </c>
      <c r="K13">
        <f>SUM(C13-B13+F13-E13+I13-H13)/2</f>
        <v>183.5</v>
      </c>
      <c r="L13">
        <f>SUM(C13-B13+F13-E13+I13-H13)</f>
        <v>367</v>
      </c>
      <c r="M13">
        <f>SUM(K13*0.04+K13)</f>
        <v>190.84</v>
      </c>
    </row>
  </sheetData>
  <mergeCells count="4">
    <mergeCell ref="A1:I1"/>
    <mergeCell ref="B6:C6"/>
    <mergeCell ref="E6:F6"/>
    <mergeCell ref="H6:I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E3" sqref="E3"/>
    </sheetView>
  </sheetViews>
  <sheetFormatPr defaultRowHeight="15" x14ac:dyDescent="0.25"/>
  <cols>
    <col min="1" max="1" width="17.5703125" customWidth="1"/>
    <col min="2" max="2" width="12.7109375" customWidth="1"/>
    <col min="3" max="3" width="13.42578125" customWidth="1"/>
    <col min="4" max="4" width="13.5703125" customWidth="1"/>
    <col min="5" max="5" width="10.5703125" customWidth="1"/>
    <col min="6" max="6" width="11.5703125" bestFit="1" customWidth="1"/>
    <col min="7" max="7" width="9.28515625" bestFit="1" customWidth="1"/>
    <col min="8" max="8" width="34.42578125" customWidth="1"/>
  </cols>
  <sheetData>
    <row r="1" spans="1:8" ht="15" customHeight="1" x14ac:dyDescent="0.25">
      <c r="A1" s="31"/>
      <c r="B1" s="47" t="s">
        <v>62</v>
      </c>
      <c r="C1" s="48"/>
      <c r="D1" s="48"/>
      <c r="E1" s="48"/>
      <c r="F1" s="48"/>
      <c r="G1" s="48"/>
      <c r="H1" s="48"/>
    </row>
    <row r="2" spans="1:8" ht="30" customHeight="1" x14ac:dyDescent="0.25">
      <c r="A2" s="32"/>
      <c r="B2" s="33" t="s">
        <v>63</v>
      </c>
      <c r="C2" s="33" t="s">
        <v>64</v>
      </c>
      <c r="D2" s="33" t="s">
        <v>65</v>
      </c>
      <c r="E2" s="34" t="s">
        <v>66</v>
      </c>
      <c r="F2" s="33" t="s">
        <v>38</v>
      </c>
      <c r="G2" s="33" t="s">
        <v>40</v>
      </c>
      <c r="H2" s="34" t="s">
        <v>67</v>
      </c>
    </row>
    <row r="3" spans="1:8" ht="30.75" customHeight="1" x14ac:dyDescent="0.25">
      <c r="A3" s="33" t="s">
        <v>68</v>
      </c>
      <c r="B3" s="35">
        <v>0</v>
      </c>
      <c r="C3" s="35">
        <v>0</v>
      </c>
      <c r="D3" s="35">
        <v>0</v>
      </c>
      <c r="E3" s="35">
        <f>SUM(B3:D3)</f>
        <v>0</v>
      </c>
      <c r="F3" s="35">
        <v>0</v>
      </c>
      <c r="G3" s="35">
        <v>0</v>
      </c>
      <c r="H3" s="36"/>
    </row>
    <row r="4" spans="1:8" ht="30.75" customHeight="1" x14ac:dyDescent="0.25">
      <c r="A4" s="33" t="s">
        <v>69</v>
      </c>
      <c r="B4" s="35">
        <v>1</v>
      </c>
      <c r="C4" s="35">
        <v>4</v>
      </c>
      <c r="D4" s="35">
        <v>1</v>
      </c>
      <c r="E4" s="35">
        <f t="shared" ref="E4:E9" si="0">SUM(B4:D4)</f>
        <v>6</v>
      </c>
      <c r="F4" s="35">
        <v>0</v>
      </c>
      <c r="G4" s="35">
        <v>0</v>
      </c>
      <c r="H4" s="36"/>
    </row>
    <row r="5" spans="1:8" ht="30.75" customHeight="1" x14ac:dyDescent="0.25">
      <c r="A5" s="33" t="s">
        <v>70</v>
      </c>
      <c r="B5" s="35">
        <v>0</v>
      </c>
      <c r="C5" s="35">
        <v>7</v>
      </c>
      <c r="D5" s="35">
        <v>4</v>
      </c>
      <c r="E5" s="35">
        <f t="shared" si="0"/>
        <v>11</v>
      </c>
      <c r="F5" s="35">
        <v>0</v>
      </c>
      <c r="G5" s="35">
        <v>0</v>
      </c>
      <c r="H5" s="36" t="s">
        <v>78</v>
      </c>
    </row>
    <row r="6" spans="1:8" ht="30.75" customHeight="1" x14ac:dyDescent="0.25">
      <c r="A6" s="33" t="s">
        <v>71</v>
      </c>
      <c r="B6" s="35">
        <v>3</v>
      </c>
      <c r="C6" s="35">
        <v>7</v>
      </c>
      <c r="D6" s="35">
        <v>4</v>
      </c>
      <c r="E6" s="35">
        <f t="shared" si="0"/>
        <v>14</v>
      </c>
      <c r="F6" s="35">
        <v>0</v>
      </c>
      <c r="G6" s="35">
        <v>0</v>
      </c>
      <c r="H6" s="36" t="s">
        <v>79</v>
      </c>
    </row>
    <row r="7" spans="1:8" ht="30.75" customHeight="1" x14ac:dyDescent="0.25">
      <c r="A7" s="33" t="s">
        <v>72</v>
      </c>
      <c r="B7" s="35">
        <v>1</v>
      </c>
      <c r="C7" s="35">
        <v>9</v>
      </c>
      <c r="D7" s="35">
        <v>1</v>
      </c>
      <c r="E7" s="35">
        <f t="shared" si="0"/>
        <v>11</v>
      </c>
      <c r="F7" s="35">
        <v>0</v>
      </c>
      <c r="G7" s="35">
        <v>0</v>
      </c>
      <c r="H7" s="36" t="s">
        <v>80</v>
      </c>
    </row>
    <row r="8" spans="1:8" ht="30.75" customHeight="1" x14ac:dyDescent="0.25">
      <c r="A8" s="33" t="s">
        <v>73</v>
      </c>
      <c r="B8" s="35">
        <v>2</v>
      </c>
      <c r="C8" s="35">
        <v>5</v>
      </c>
      <c r="D8" s="35">
        <v>0</v>
      </c>
      <c r="E8" s="35">
        <f t="shared" si="0"/>
        <v>7</v>
      </c>
      <c r="F8" s="35">
        <v>0</v>
      </c>
      <c r="G8" s="35">
        <v>0</v>
      </c>
      <c r="H8" s="36"/>
    </row>
    <row r="9" spans="1:8" ht="30.75" customHeight="1" x14ac:dyDescent="0.25">
      <c r="A9" s="33" t="s">
        <v>74</v>
      </c>
      <c r="B9" s="35">
        <v>0</v>
      </c>
      <c r="C9" s="35">
        <v>2</v>
      </c>
      <c r="D9" s="35">
        <v>1</v>
      </c>
      <c r="E9" s="35">
        <f t="shared" si="0"/>
        <v>3</v>
      </c>
      <c r="F9" s="35">
        <v>0</v>
      </c>
      <c r="G9" s="35">
        <v>0</v>
      </c>
      <c r="H9" s="36" t="s">
        <v>81</v>
      </c>
    </row>
    <row r="10" spans="1:8" x14ac:dyDescent="0.25">
      <c r="A10" s="33" t="s">
        <v>37</v>
      </c>
      <c r="B10" s="35">
        <f t="shared" ref="B10:G10" si="1">SUM(B3:B9)</f>
        <v>7</v>
      </c>
      <c r="C10" s="35">
        <f t="shared" si="1"/>
        <v>34</v>
      </c>
      <c r="D10" s="35">
        <f t="shared" si="1"/>
        <v>11</v>
      </c>
      <c r="E10" s="35">
        <f t="shared" si="1"/>
        <v>52</v>
      </c>
      <c r="F10" s="35">
        <f t="shared" si="1"/>
        <v>0</v>
      </c>
      <c r="G10" s="35">
        <f t="shared" si="1"/>
        <v>0</v>
      </c>
      <c r="H10" s="36">
        <f>COUNTA(H3:H9)</f>
        <v>4</v>
      </c>
    </row>
  </sheetData>
  <mergeCells count="1">
    <mergeCell ref="B1:H1"/>
  </mergeCells>
  <pageMargins left="0.7" right="0.7" top="0.75" bottom="0.75" header="0.3" footer="0.3"/>
  <pageSetup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>
      <selection activeCell="B4" sqref="B4"/>
    </sheetView>
  </sheetViews>
  <sheetFormatPr defaultRowHeight="15" x14ac:dyDescent="0.25"/>
  <cols>
    <col min="1" max="1" width="11" customWidth="1"/>
    <col min="2" max="2" width="10.7109375" customWidth="1"/>
    <col min="3" max="3" width="11.28515625" customWidth="1"/>
  </cols>
  <sheetData>
    <row r="1" spans="1:3" x14ac:dyDescent="0.25">
      <c r="A1" s="49" t="s">
        <v>75</v>
      </c>
      <c r="B1" s="49"/>
      <c r="C1" s="49"/>
    </row>
    <row r="2" spans="1:3" x14ac:dyDescent="0.25">
      <c r="A2" s="37"/>
      <c r="B2" s="37"/>
      <c r="C2" s="37"/>
    </row>
    <row r="3" spans="1:3" x14ac:dyDescent="0.25">
      <c r="B3" t="s">
        <v>76</v>
      </c>
      <c r="C3" t="s">
        <v>77</v>
      </c>
    </row>
    <row r="4" spans="1:3" x14ac:dyDescent="0.25">
      <c r="A4" s="1">
        <v>41799</v>
      </c>
      <c r="B4">
        <v>1</v>
      </c>
      <c r="C4">
        <v>6</v>
      </c>
    </row>
    <row r="5" spans="1:3" x14ac:dyDescent="0.25">
      <c r="A5" s="1">
        <v>41800</v>
      </c>
      <c r="B5">
        <v>0</v>
      </c>
      <c r="C5">
        <v>0</v>
      </c>
    </row>
    <row r="6" spans="1:3" x14ac:dyDescent="0.25">
      <c r="A6" s="1">
        <v>41801</v>
      </c>
      <c r="B6" s="40">
        <v>0</v>
      </c>
      <c r="C6">
        <v>0</v>
      </c>
    </row>
    <row r="7" spans="1:3" x14ac:dyDescent="0.25">
      <c r="A7" s="1">
        <v>41802</v>
      </c>
      <c r="B7" s="40">
        <v>0</v>
      </c>
      <c r="C7">
        <v>0</v>
      </c>
    </row>
    <row r="8" spans="1:3" x14ac:dyDescent="0.25">
      <c r="A8" s="1">
        <v>41803</v>
      </c>
      <c r="B8" s="40">
        <v>0</v>
      </c>
      <c r="C8">
        <v>0</v>
      </c>
    </row>
    <row r="9" spans="1:3" x14ac:dyDescent="0.25">
      <c r="A9" s="38" t="s">
        <v>37</v>
      </c>
      <c r="B9" s="39">
        <f>SUM(B4:B8)</f>
        <v>1</v>
      </c>
      <c r="C9" s="39">
        <f>SUM(C4:C8)</f>
        <v>6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Raw</vt:lpstr>
      <vt:lpstr>Avarage</vt:lpstr>
      <vt:lpstr>Questions Week 1</vt:lpstr>
      <vt:lpstr>Door Count Week 1</vt:lpstr>
      <vt:lpstr>Reference Questions Week 1</vt:lpstr>
      <vt:lpstr>Bibliographic Instruction</vt:lpstr>
    </vt:vector>
  </TitlesOfParts>
  <Company>Edison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Circ Desk Computer</dc:creator>
  <cp:lastModifiedBy>edison</cp:lastModifiedBy>
  <dcterms:created xsi:type="dcterms:W3CDTF">2011-02-21T13:09:22Z</dcterms:created>
  <dcterms:modified xsi:type="dcterms:W3CDTF">2014-06-16T12:58:48Z</dcterms:modified>
</cp:coreProperties>
</file>