
<file path=[Content_Types].xml><?xml version="1.0" encoding="utf-8"?>
<Types xmlns="http://schemas.openxmlformats.org/package/2006/content-types">
  <Override PartName="/xl/worksheets/sheet35.xml" ContentType="application/vnd.openxmlformats-officedocument.spreadsheetml.worksheet+xml"/>
  <Override PartName="/xl/worksheets/sheet82.xml" ContentType="application/vnd.openxmlformats-officedocument.spreadsheetml.worksheet+xml"/>
  <Override PartName="/xl/worksheets/sheet13.xml" ContentType="application/vnd.openxmlformats-officedocument.spreadsheetml.worksheet+xml"/>
  <Override PartName="/xl/worksheets/sheet60.xml" ContentType="application/vnd.openxmlformats-officedocument.spreadsheetml.worksheet+xml"/>
  <Override PartName="/xl/styles.xml" ContentType="application/vnd.openxmlformats-officedocument.spreadsheetml.styles+xml"/>
  <Override PartName="/xl/charts/chart4.xml" ContentType="application/vnd.openxmlformats-officedocument.drawingml.chart+xml"/>
  <Override PartName="/xl/drawings/drawing39.xml" ContentType="application/vnd.openxmlformats-officedocument.drawing+xml"/>
  <Override PartName="/xl/drawings/drawing86.xml" ContentType="application/vnd.openxmlformats-officedocument.drawing+xml"/>
  <Override PartName="/xl/drawings/drawing17.xml" ContentType="application/vnd.openxmlformats-officedocument.drawing+xml"/>
  <Override PartName="/xl/drawings/drawing28.xml" ContentType="application/vnd.openxmlformats-officedocument.drawing+xml"/>
  <Override PartName="/xl/drawings/drawing64.xml" ContentType="application/vnd.openxmlformats-officedocument.drawing+xml"/>
  <Override PartName="/xl/drawings/drawing75.xml" ContentType="application/vnd.openxmlformats-officedocument.drawing+xml"/>
  <Override PartName="/xl/charts/chart109.xml" ContentType="application/vnd.openxmlformats-officedocument.drawingml.chart+xml"/>
  <Default Extension="xml" ContentType="application/xml"/>
  <Override PartName="/xl/worksheets/sheet128.xml" ContentType="application/vnd.openxmlformats-officedocument.spreadsheetml.worksheet+xml"/>
  <Override PartName="/xl/drawings/drawing2.xml" ContentType="application/vnd.openxmlformats-officedocument.drawing+xml"/>
  <Override PartName="/xl/charts/chart49.xml" ContentType="application/vnd.openxmlformats-officedocument.drawingml.chart+xml"/>
  <Override PartName="/xl/drawings/drawing53.xml" ContentType="application/vnd.openxmlformats-officedocument.drawing+xml"/>
  <Override PartName="/xl/charts/chart96.xml" ContentType="application/vnd.openxmlformats-officedocument.drawingml.chart+xml"/>
  <Override PartName="/xl/worksheets/sheet3.xml" ContentType="application/vnd.openxmlformats-officedocument.spreadsheetml.worksheet+xml"/>
  <Override PartName="/xl/worksheets/sheet98.xml" ContentType="application/vnd.openxmlformats-officedocument.spreadsheetml.worksheet+xml"/>
  <Override PartName="/xl/worksheets/sheet117.xml" ContentType="application/vnd.openxmlformats-officedocument.spreadsheetml.worksheet+xml"/>
  <Override PartName="/xl/charts/chart27.xml" ContentType="application/vnd.openxmlformats-officedocument.drawingml.chart+xml"/>
  <Override PartName="/xl/charts/chart38.xml" ContentType="application/vnd.openxmlformats-officedocument.drawingml.chart+xml"/>
  <Override PartName="/xl/drawings/drawing42.xml" ContentType="application/vnd.openxmlformats-officedocument.drawing+xml"/>
  <Override PartName="/xl/charts/chart74.xml" ContentType="application/vnd.openxmlformats-officedocument.drawingml.chart+xml"/>
  <Override PartName="/xl/charts/chart85.xml" ContentType="application/vnd.openxmlformats-officedocument.drawingml.chart+xml"/>
  <Override PartName="/xl/drawings/drawing113.xml" ContentType="application/vnd.openxmlformats-officedocument.drawing+xml"/>
  <Override PartName="/xl/drawings/drawing124.xml" ContentType="application/vnd.openxmlformats-officedocument.drawing+xml"/>
  <Override PartName="/xl/worksheets/sheet87.xml" ContentType="application/vnd.openxmlformats-officedocument.spreadsheetml.worksheet+xml"/>
  <Override PartName="/xl/worksheets/sheet106.xml" ContentType="application/vnd.openxmlformats-officedocument.spreadsheetml.worksheet+xml"/>
  <Override PartName="/xl/charts/chart16.xml" ContentType="application/vnd.openxmlformats-officedocument.drawingml.chart+xml"/>
  <Override PartName="/xl/drawings/drawing20.xml" ContentType="application/vnd.openxmlformats-officedocument.drawing+xml"/>
  <Override PartName="/xl/drawings/drawing31.xml" ContentType="application/vnd.openxmlformats-officedocument.drawing+xml"/>
  <Override PartName="/xl/charts/chart63.xml" ContentType="application/vnd.openxmlformats-officedocument.drawingml.chart+xml"/>
  <Override PartName="/xl/drawings/drawing102.xml" ContentType="application/vnd.openxmlformats-officedocument.drawing+xml"/>
  <Override PartName="/xl/charts/chart112.xml" ContentType="application/vnd.openxmlformats-officedocument.drawingml.chart+xml"/>
  <Override PartName="/xl/charts/chart123.xml" ContentType="application/vnd.openxmlformats-officedocument.drawingml.chart+xml"/>
  <Override PartName="/xl/worksheets/sheet29.xml" ContentType="application/vnd.openxmlformats-officedocument.spreadsheetml.worksheet+xml"/>
  <Override PartName="/xl/worksheets/sheet76.xml" ContentType="application/vnd.openxmlformats-officedocument.spreadsheetml.worksheet+xml"/>
  <Override PartName="/xl/charts/chart52.xml" ContentType="application/vnd.openxmlformats-officedocument.drawingml.chart+xml"/>
  <Override PartName="/xl/charts/chart101.xml" ContentType="application/vnd.openxmlformats-officedocument.drawingml.chart+xml"/>
  <Override PartName="/xl/worksheets/sheet18.xml" ContentType="application/vnd.openxmlformats-officedocument.spreadsheetml.worksheet+xml"/>
  <Override PartName="/xl/worksheets/sheet54.xml" ContentType="application/vnd.openxmlformats-officedocument.spreadsheetml.worksheet+xml"/>
  <Override PartName="/xl/worksheets/sheet65.xml" ContentType="application/vnd.openxmlformats-officedocument.spreadsheetml.worksheet+xml"/>
  <Override PartName="/xl/worksheets/sheet120.xml" ContentType="application/vnd.openxmlformats-officedocument.spreadsheetml.worksheet+xml"/>
  <Override PartName="/xl/charts/chart9.xml" ContentType="application/vnd.openxmlformats-officedocument.drawingml.chart+xml"/>
  <Override PartName="/xl/charts/chart30.xml" ContentType="application/vnd.openxmlformats-officedocument.drawingml.chart+xml"/>
  <Override PartName="/xl/charts/chart41.xml" ContentType="application/vnd.openxmlformats-officedocument.drawingml.chart+xml"/>
  <Override PartName="/xl/worksheets/sheet43.xml" ContentType="application/vnd.openxmlformats-officedocument.spreadsheetml.worksheet+xml"/>
  <Override PartName="/xl/worksheets/sheet90.xml" ContentType="application/vnd.openxmlformats-officedocument.spreadsheetml.worksheet+xml"/>
  <Override PartName="/xl/drawings/drawing69.xml" ContentType="application/vnd.openxmlformats-officedocument.drawing+xml"/>
  <Override PartName="/xl/worksheets/sheet32.xml" ContentType="application/vnd.openxmlformats-officedocument.spreadsheetml.worksheet+xml"/>
  <Override PartName="/xl/drawings/drawing7.xml" ContentType="application/vnd.openxmlformats-officedocument.drawing+xml"/>
  <Override PartName="/xl/drawings/drawing58.xml" ContentType="application/vnd.openxmlformats-officedocument.drawing+xml"/>
  <Override PartName="/xl/worksheets/sheet8.xml" ContentType="application/vnd.openxmlformats-officedocument.spreadsheetml.worksheet+xml"/>
  <Override PartName="/xl/worksheets/sheet21.xml" ContentType="application/vnd.openxmlformats-officedocument.spreadsheetml.worksheet+xml"/>
  <Override PartName="/xl/drawings/drawing36.xml" ContentType="application/vnd.openxmlformats-officedocument.drawing+xml"/>
  <Override PartName="/xl/drawings/drawing47.xml" ContentType="application/vnd.openxmlformats-officedocument.drawing+xml"/>
  <Override PartName="/xl/charts/chart79.xml" ContentType="application/vnd.openxmlformats-officedocument.drawingml.chart+xml"/>
  <Override PartName="/xl/drawings/drawing83.xml" ContentType="application/vnd.openxmlformats-officedocument.drawing+xml"/>
  <Override PartName="/xl/drawings/drawing94.xml" ContentType="application/vnd.openxmlformats-officedocument.drawing+xml"/>
  <Override PartName="/xl/drawings/drawing118.xml" ContentType="application/vnd.openxmlformats-officedocument.drawing+xml"/>
  <Override PartName="/xl/charts/chart128.xml" ContentType="application/vnd.openxmlformats-officedocument.drawingml.chart+xml"/>
  <Override PartName="/xl/worksheets/sheet10.xml" ContentType="application/vnd.openxmlformats-officedocument.spreadsheetml.worksheet+xml"/>
  <Override PartName="/xl/charts/chart1.xml" ContentType="application/vnd.openxmlformats-officedocument.drawingml.chart+xml"/>
  <Override PartName="/xl/drawings/drawing25.xml" ContentType="application/vnd.openxmlformats-officedocument.drawing+xml"/>
  <Override PartName="/xl/charts/chart57.xml" ContentType="application/vnd.openxmlformats-officedocument.drawingml.chart+xml"/>
  <Override PartName="/xl/charts/chart68.xml" ContentType="application/vnd.openxmlformats-officedocument.drawingml.chart+xml"/>
  <Override PartName="/xl/drawings/drawing72.xml" ContentType="application/vnd.openxmlformats-officedocument.drawing+xml"/>
  <Override PartName="/xl/drawings/drawing107.xml" ContentType="application/vnd.openxmlformats-officedocument.drawing+xml"/>
  <Override PartName="/xl/charts/chart117.xml" ContentType="application/vnd.openxmlformats-officedocument.drawingml.chart+xml"/>
  <Override PartName="/docProps/app.xml" ContentType="application/vnd.openxmlformats-officedocument.extended-properties+xml"/>
  <Override PartName="/xl/drawings/drawing14.xml" ContentType="application/vnd.openxmlformats-officedocument.drawing+xml"/>
  <Override PartName="/xl/charts/chart46.xml" ContentType="application/vnd.openxmlformats-officedocument.drawingml.chart+xml"/>
  <Override PartName="/xl/drawings/drawing61.xml" ContentType="application/vnd.openxmlformats-officedocument.drawing+xml"/>
  <Override PartName="/xl/charts/chart93.xml" ContentType="application/vnd.openxmlformats-officedocument.drawingml.chart+xml"/>
  <Override PartName="/xl/charts/chart106.xml" ContentType="application/vnd.openxmlformats-officedocument.drawingml.chart+xml"/>
  <Override PartName="/xl/worksheets/sheet59.xml" ContentType="application/vnd.openxmlformats-officedocument.spreadsheetml.worksheet+xml"/>
  <Override PartName="/xl/worksheets/sheet114.xml" ContentType="application/vnd.openxmlformats-officedocument.spreadsheetml.worksheet+xml"/>
  <Override PartName="/xl/worksheets/sheet125.xml" ContentType="application/vnd.openxmlformats-officedocument.spreadsheetml.worksheet+xml"/>
  <Override PartName="/xl/charts/chart35.xml" ContentType="application/vnd.openxmlformats-officedocument.drawingml.chart+xml"/>
  <Override PartName="/xl/drawings/drawing50.xml" ContentType="application/vnd.openxmlformats-officedocument.drawing+xml"/>
  <Override PartName="/xl/charts/chart82.xml" ContentType="application/vnd.openxmlformats-officedocument.drawingml.chart+xml"/>
  <Override PartName="/xl/drawings/drawing121.xml" ContentType="application/vnd.openxmlformats-officedocument.drawing+xml"/>
  <Override PartName="/xl/calcChain.xml" ContentType="application/vnd.openxmlformats-officedocument.spreadsheetml.calcChain+xml"/>
  <Override PartName="/xl/worksheets/sheet48.xml" ContentType="application/vnd.openxmlformats-officedocument.spreadsheetml.worksheet+xml"/>
  <Override PartName="/xl/worksheets/sheet95.xml" ContentType="application/vnd.openxmlformats-officedocument.spreadsheetml.worksheet+xml"/>
  <Override PartName="/xl/worksheets/sheet103.xml" ContentType="application/vnd.openxmlformats-officedocument.spreadsheetml.worksheet+xml"/>
  <Override PartName="/xl/charts/chart13.xml" ContentType="application/vnd.openxmlformats-officedocument.drawingml.chart+xml"/>
  <Override PartName="/xl/charts/chart24.xml" ContentType="application/vnd.openxmlformats-officedocument.drawingml.chart+xml"/>
  <Override PartName="/xl/charts/chart71.xml" ContentType="application/vnd.openxmlformats-officedocument.drawingml.chart+xml"/>
  <Override PartName="/xl/drawings/drawing110.xml" ContentType="application/vnd.openxmlformats-officedocument.drawing+xml"/>
  <Override PartName="/xl/charts/chart120.xml" ContentType="application/vnd.openxmlformats-officedocument.drawingml.chart+xml"/>
  <Override PartName="/xl/worksheets/sheet26.xml" ContentType="application/vnd.openxmlformats-officedocument.spreadsheetml.worksheet+xml"/>
  <Override PartName="/xl/worksheets/sheet37.xml" ContentType="application/vnd.openxmlformats-officedocument.spreadsheetml.worksheet+xml"/>
  <Override PartName="/xl/worksheets/sheet73.xml" ContentType="application/vnd.openxmlformats-officedocument.spreadsheetml.worksheet+xml"/>
  <Override PartName="/xl/worksheets/sheet84.xml" ContentType="application/vnd.openxmlformats-officedocument.spreadsheetml.worksheet+xml"/>
  <Override PartName="/xl/charts/chart60.xml" ContentType="application/vnd.openxmlformats-officedocument.drawingml.chart+xml"/>
  <Override PartName="/xl/drawings/drawing99.xml" ContentType="application/vnd.openxmlformats-officedocument.drawing+xml"/>
  <Override PartName="/xl/worksheets/sheet15.xml" ContentType="application/vnd.openxmlformats-officedocument.spreadsheetml.worksheet+xml"/>
  <Override PartName="/xl/worksheets/sheet62.xml" ContentType="application/vnd.openxmlformats-officedocument.spreadsheetml.worksheet+xml"/>
  <Override PartName="/xl/charts/chart6.xml" ContentType="application/vnd.openxmlformats-officedocument.drawingml.chart+xml"/>
  <Override PartName="/xl/drawings/drawing88.xml" ContentType="application/vnd.openxmlformats-officedocument.drawing+xml"/>
  <Override PartName="/xl/worksheets/sheet51.xml" ContentType="application/vnd.openxmlformats-officedocument.spreadsheetml.worksheet+xml"/>
  <Override PartName="/xl/drawings/drawing19.xml" ContentType="application/vnd.openxmlformats-officedocument.drawing+xml"/>
  <Override PartName="/xl/drawings/drawing66.xml" ContentType="application/vnd.openxmlformats-officedocument.drawing+xml"/>
  <Override PartName="/xl/drawings/drawing77.xml" ContentType="application/vnd.openxmlformats-officedocument.drawing+xml"/>
  <Override PartName="/xl/worksheets/sheet40.xml" ContentType="application/vnd.openxmlformats-officedocument.spreadsheetml.worksheet+xml"/>
  <Override PartName="/xl/drawings/drawing4.xml" ContentType="application/vnd.openxmlformats-officedocument.drawing+xml"/>
  <Override PartName="/xl/drawings/drawing55.xml" ContentType="application/vnd.openxmlformats-officedocument.drawing+xml"/>
  <Override PartName="/xl/charts/chart98.xml" ContentType="application/vnd.openxmlformats-officedocument.drawingml.chart+xml"/>
  <Override PartName="/xl/worksheets/sheet5.xml" ContentType="application/vnd.openxmlformats-officedocument.spreadsheetml.worksheet+xml"/>
  <Override PartName="/xl/worksheets/sheet119.xml" ContentType="application/vnd.openxmlformats-officedocument.spreadsheetml.worksheet+xml"/>
  <Override PartName="/xl/charts/chart29.xml" ContentType="application/vnd.openxmlformats-officedocument.drawingml.chart+xml"/>
  <Override PartName="/xl/drawings/drawing44.xml" ContentType="application/vnd.openxmlformats-officedocument.drawing+xml"/>
  <Override PartName="/xl/charts/chart76.xml" ContentType="application/vnd.openxmlformats-officedocument.drawingml.chart+xml"/>
  <Override PartName="/xl/charts/chart87.xml" ContentType="application/vnd.openxmlformats-officedocument.drawingml.chart+xml"/>
  <Override PartName="/xl/drawings/drawing91.xml" ContentType="application/vnd.openxmlformats-officedocument.drawing+xml"/>
  <Override PartName="/xl/drawings/drawing115.xml" ContentType="application/vnd.openxmlformats-officedocument.drawing+xml"/>
  <Override PartName="/xl/drawings/drawing126.xml" ContentType="application/vnd.openxmlformats-officedocument.drawing+xml"/>
  <Override PartName="/xl/worksheets/sheet89.xml" ContentType="application/vnd.openxmlformats-officedocument.spreadsheetml.worksheet+xml"/>
  <Override PartName="/xl/worksheets/sheet108.xml" ContentType="application/vnd.openxmlformats-officedocument.spreadsheetml.worksheet+xml"/>
  <Override PartName="/xl/charts/chart18.xml" ContentType="application/vnd.openxmlformats-officedocument.drawingml.chart+xml"/>
  <Override PartName="/xl/drawings/drawing22.xml" ContentType="application/vnd.openxmlformats-officedocument.drawing+xml"/>
  <Override PartName="/xl/drawings/drawing33.xml" ContentType="application/vnd.openxmlformats-officedocument.drawing+xml"/>
  <Override PartName="/xl/charts/chart65.xml" ContentType="application/vnd.openxmlformats-officedocument.drawingml.chart+xml"/>
  <Override PartName="/xl/drawings/drawing80.xml" ContentType="application/vnd.openxmlformats-officedocument.drawing+xml"/>
  <Override PartName="/xl/drawings/drawing104.xml" ContentType="application/vnd.openxmlformats-officedocument.drawing+xml"/>
  <Override PartName="/xl/charts/chart114.xml" ContentType="application/vnd.openxmlformats-officedocument.drawingml.chart+xml"/>
  <Override PartName="/xl/charts/chart125.xml" ContentType="application/vnd.openxmlformats-officedocument.drawingml.chart+xml"/>
  <Override PartName="/xl/worksheets/sheet78.xml" ContentType="application/vnd.openxmlformats-officedocument.spreadsheetml.worksheet+xml"/>
  <Override PartName="/xl/drawings/drawing11.xml" ContentType="application/vnd.openxmlformats-officedocument.drawing+xml"/>
  <Override PartName="/xl/charts/chart54.xml" ContentType="application/vnd.openxmlformats-officedocument.drawingml.chart+xml"/>
  <Override PartName="/xl/charts/chart103.xml" ContentType="application/vnd.openxmlformats-officedocument.drawingml.chart+xml"/>
  <Override PartName="/xl/worksheets/sheet67.xml" ContentType="application/vnd.openxmlformats-officedocument.spreadsheetml.worksheet+xml"/>
  <Override PartName="/xl/worksheets/sheet122.xml" ContentType="application/vnd.openxmlformats-officedocument.spreadsheetml.worksheet+xml"/>
  <Override PartName="/xl/charts/chart32.xml" ContentType="application/vnd.openxmlformats-officedocument.drawingml.chart+xml"/>
  <Override PartName="/xl/charts/chart43.xml" ContentType="application/vnd.openxmlformats-officedocument.drawingml.chart+xml"/>
  <Override PartName="/xl/charts/chart90.xml" ContentType="application/vnd.openxmlformats-officedocument.drawingml.chart+xml"/>
  <Override PartName="/xl/worksheets/sheet45.xml" ContentType="application/vnd.openxmlformats-officedocument.spreadsheetml.worksheet+xml"/>
  <Override PartName="/xl/worksheets/sheet56.xml" ContentType="application/vnd.openxmlformats-officedocument.spreadsheetml.worksheet+xml"/>
  <Override PartName="/xl/worksheets/sheet92.xml" ContentType="application/vnd.openxmlformats-officedocument.spreadsheetml.worksheet+xml"/>
  <Override PartName="/xl/worksheets/sheet111.xml" ContentType="application/vnd.openxmlformats-officedocument.spreadsheetml.worksheet+xml"/>
  <Override PartName="/xl/charts/chart21.xml" ContentType="application/vnd.openxmlformats-officedocument.drawingml.chart+xml"/>
  <Override PartName="/xl/worksheets/sheet34.xml" ContentType="application/vnd.openxmlformats-officedocument.spreadsheetml.worksheet+xml"/>
  <Override PartName="/xl/worksheets/sheet81.xml" ContentType="application/vnd.openxmlformats-officedocument.spreadsheetml.worksheet+xml"/>
  <Override PartName="/xl/worksheets/sheet100.xml" ContentType="application/vnd.openxmlformats-officedocument.spreadsheetml.worksheet+xml"/>
  <Override PartName="/xl/drawings/drawing9.xml" ContentType="application/vnd.openxmlformats-officedocument.drawing+xml"/>
  <Override PartName="/xl/charts/chart10.xml" ContentType="application/vnd.openxmlformats-officedocument.drawingml.chart+xml"/>
  <Override PartName="/xl/worksheets/sheet23.xml" ContentType="application/vnd.openxmlformats-officedocument.spreadsheetml.worksheet+xml"/>
  <Override PartName="/xl/worksheets/sheet70.xml" ContentType="application/vnd.openxmlformats-officedocument.spreadsheetml.worksheet+xml"/>
  <Override PartName="/xl/drawings/drawing38.xml" ContentType="application/vnd.openxmlformats-officedocument.drawing+xml"/>
  <Override PartName="/xl/drawings/drawing49.xml" ContentType="application/vnd.openxmlformats-officedocument.drawing+xml"/>
  <Override PartName="/xl/drawings/drawing85.xml" ContentType="application/vnd.openxmlformats-officedocument.drawing+xml"/>
  <Override PartName="/xl/drawings/drawing96.xml" ContentType="application/vnd.openxmlformats-officedocument.drawing+xml"/>
  <Override PartName="/xl/worksheets/sheet12.xml" ContentType="application/vnd.openxmlformats-officedocument.spreadsheetml.worksheet+xml"/>
  <Override PartName="/xl/charts/chart3.xml" ContentType="application/vnd.openxmlformats-officedocument.drawingml.chart+xml"/>
  <Override PartName="/xl/drawings/drawing27.xml" ContentType="application/vnd.openxmlformats-officedocument.drawing+xml"/>
  <Override PartName="/xl/charts/chart59.xml" ContentType="application/vnd.openxmlformats-officedocument.drawingml.chart+xml"/>
  <Override PartName="/xl/drawings/drawing74.xml" ContentType="application/vnd.openxmlformats-officedocument.drawing+xml"/>
  <Override PartName="/xl/drawings/drawing109.xml" ContentType="application/vnd.openxmlformats-officedocument.drawing+xml"/>
  <Override PartName="/xl/charts/chart119.xml" ContentType="application/vnd.openxmlformats-officedocument.drawingml.chart+xml"/>
  <Override PartName="/xl/drawings/drawing16.xml" ContentType="application/vnd.openxmlformats-officedocument.drawing+xml"/>
  <Override PartName="/xl/charts/chart48.xml" ContentType="application/vnd.openxmlformats-officedocument.drawingml.chart+xml"/>
  <Override PartName="/xl/drawings/drawing63.xml" ContentType="application/vnd.openxmlformats-officedocument.drawing+xml"/>
  <Override PartName="/xl/charts/chart95.xml" ContentType="application/vnd.openxmlformats-officedocument.drawingml.chart+xml"/>
  <Override PartName="/xl/charts/chart108.xml" ContentType="application/vnd.openxmlformats-officedocument.drawingml.chart+xml"/>
  <Override PartName="/xl/worksheets/sheet2.xml" ContentType="application/vnd.openxmlformats-officedocument.spreadsheetml.worksheet+xml"/>
  <Override PartName="/xl/worksheets/sheet116.xml" ContentType="application/vnd.openxmlformats-officedocument.spreadsheetml.worksheet+xml"/>
  <Override PartName="/xl/worksheets/sheet127.xml" ContentType="application/vnd.openxmlformats-officedocument.spreadsheetml.worksheet+xml"/>
  <Override PartName="/xl/drawings/drawing1.xml" ContentType="application/vnd.openxmlformats-officedocument.drawing+xml"/>
  <Override PartName="/xl/charts/chart37.xml" ContentType="application/vnd.openxmlformats-officedocument.drawingml.chart+xml"/>
  <Override PartName="/xl/drawings/drawing41.xml" ContentType="application/vnd.openxmlformats-officedocument.drawing+xml"/>
  <Override PartName="/xl/drawings/drawing52.xml" ContentType="application/vnd.openxmlformats-officedocument.drawing+xml"/>
  <Override PartName="/xl/charts/chart84.xml" ContentType="application/vnd.openxmlformats-officedocument.drawingml.chart+xml"/>
  <Override PartName="/xl/drawings/drawing123.xml" ContentType="application/vnd.openxmlformats-officedocument.drawing+xml"/>
  <Override PartName="/xl/worksheets/sheet97.xml" ContentType="application/vnd.openxmlformats-officedocument.spreadsheetml.worksheet+xml"/>
  <Override PartName="/xl/worksheets/sheet105.xml" ContentType="application/vnd.openxmlformats-officedocument.spreadsheetml.worksheet+xml"/>
  <Override PartName="/xl/charts/chart26.xml" ContentType="application/vnd.openxmlformats-officedocument.drawingml.chart+xml"/>
  <Override PartName="/xl/drawings/drawing30.xml" ContentType="application/vnd.openxmlformats-officedocument.drawing+xml"/>
  <Override PartName="/xl/charts/chart73.xml" ContentType="application/vnd.openxmlformats-officedocument.drawingml.chart+xml"/>
  <Override PartName="/xl/drawings/drawing112.xml" ContentType="application/vnd.openxmlformats-officedocument.drawing+xml"/>
  <Override PartName="/xl/charts/chart122.xml" ContentType="application/vnd.openxmlformats-officedocument.drawingml.chart+xml"/>
  <Override PartName="/xl/worksheets/sheet28.xml" ContentType="application/vnd.openxmlformats-officedocument.spreadsheetml.worksheet+xml"/>
  <Override PartName="/xl/worksheets/sheet39.xml" ContentType="application/vnd.openxmlformats-officedocument.spreadsheetml.worksheet+xml"/>
  <Override PartName="/xl/worksheets/sheet75.xml" ContentType="application/vnd.openxmlformats-officedocument.spreadsheetml.worksheet+xml"/>
  <Override PartName="/xl/worksheets/sheet86.xml" ContentType="application/vnd.openxmlformats-officedocument.spreadsheetml.worksheet+xml"/>
  <Override PartName="/xl/charts/chart15.xml" ContentType="application/vnd.openxmlformats-officedocument.drawingml.chart+xml"/>
  <Override PartName="/xl/charts/chart51.xml" ContentType="application/vnd.openxmlformats-officedocument.drawingml.chart+xml"/>
  <Override PartName="/xl/charts/chart62.xml" ContentType="application/vnd.openxmlformats-officedocument.drawingml.chart+xml"/>
  <Override PartName="/xl/drawings/drawing101.xml" ContentType="application/vnd.openxmlformats-officedocument.drawing+xml"/>
  <Override PartName="/xl/charts/chart111.xml" ContentType="application/vnd.openxmlformats-officedocument.drawingml.chart+xml"/>
  <Override PartName="/xl/worksheets/sheet17.xml" ContentType="application/vnd.openxmlformats-officedocument.spreadsheetml.worksheet+xml"/>
  <Override PartName="/xl/worksheets/sheet64.xml" ContentType="application/vnd.openxmlformats-officedocument.spreadsheetml.worksheet+xml"/>
  <Override PartName="/xl/charts/chart8.xml" ContentType="application/vnd.openxmlformats-officedocument.drawingml.chart+xml"/>
  <Override PartName="/xl/charts/chart40.xml" ContentType="application/vnd.openxmlformats-officedocument.drawingml.chart+xml"/>
  <Override PartName="/xl/charts/chart100.xml" ContentType="application/vnd.openxmlformats-officedocument.drawingml.chart+xml"/>
  <Override PartName="/xl/worksheets/sheet53.xml" ContentType="application/vnd.openxmlformats-officedocument.spreadsheetml.worksheet+xml"/>
  <Override PartName="/xl/drawings/drawing68.xml" ContentType="application/vnd.openxmlformats-officedocument.drawing+xml"/>
  <Override PartName="/xl/drawings/drawing79.xml" ContentType="application/vnd.openxmlformats-officedocument.drawing+xml"/>
  <Override PartName="/xl/worksheets/sheet42.xml" ContentType="application/vnd.openxmlformats-officedocument.spreadsheetml.worksheet+xml"/>
  <Override PartName="/xl/drawings/drawing6.xml" ContentType="application/vnd.openxmlformats-officedocument.drawing+xml"/>
  <Override PartName="/xl/drawings/drawing57.xml" ContentType="application/vnd.openxmlformats-officedocument.drawing+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46.xml" ContentType="application/vnd.openxmlformats-officedocument.drawing+xml"/>
  <Override PartName="/xl/charts/chart78.xml" ContentType="application/vnd.openxmlformats-officedocument.drawingml.chart+xml"/>
  <Override PartName="/xl/charts/chart89.xml" ContentType="application/vnd.openxmlformats-officedocument.drawingml.chart+xml"/>
  <Override PartName="/xl/drawings/drawing93.xml" ContentType="application/vnd.openxmlformats-officedocument.drawing+xml"/>
  <Override PartName="/xl/drawings/drawing117.xml" ContentType="application/vnd.openxmlformats-officedocument.drawing+xml"/>
  <Override PartName="/xl/drawings/drawing128.xml" ContentType="application/vnd.openxmlformats-officedocument.drawing+xml"/>
  <Override PartName="/xl/drawings/drawing35.xml" ContentType="application/vnd.openxmlformats-officedocument.drawing+xml"/>
  <Override PartName="/xl/charts/chart67.xml" ContentType="application/vnd.openxmlformats-officedocument.drawingml.chart+xml"/>
  <Override PartName="/xl/drawings/drawing82.xml" ContentType="application/vnd.openxmlformats-officedocument.drawing+xml"/>
  <Override PartName="/xl/drawings/drawing106.xml" ContentType="application/vnd.openxmlformats-officedocument.drawing+xml"/>
  <Override PartName="/xl/charts/chart116.xml" ContentType="application/vnd.openxmlformats-officedocument.drawingml.chart+xml"/>
  <Override PartName="/xl/charts/chart127.xml" ContentType="application/vnd.openxmlformats-officedocument.drawingml.chart+xml"/>
  <Override PartName="/xl/drawings/drawing13.xml" ContentType="application/vnd.openxmlformats-officedocument.drawing+xml"/>
  <Override PartName="/xl/drawings/drawing24.xml" ContentType="application/vnd.openxmlformats-officedocument.drawing+xml"/>
  <Override PartName="/xl/charts/chart56.xml" ContentType="application/vnd.openxmlformats-officedocument.drawingml.chart+xml"/>
  <Override PartName="/xl/drawings/drawing60.xml" ContentType="application/vnd.openxmlformats-officedocument.drawing+xml"/>
  <Override PartName="/xl/drawings/drawing71.xml" ContentType="application/vnd.openxmlformats-officedocument.drawing+xml"/>
  <Override PartName="/xl/charts/chart105.xml" ContentType="application/vnd.openxmlformats-officedocument.drawingml.chart+xml"/>
  <Override PartName="/xl/worksheets/sheet69.xml" ContentType="application/vnd.openxmlformats-officedocument.spreadsheetml.worksheet+xml"/>
  <Override PartName="/xl/worksheets/sheet124.xml" ContentType="application/vnd.openxmlformats-officedocument.spreadsheetml.worksheet+xml"/>
  <Override PartName="/xl/charts/chart34.xml" ContentType="application/vnd.openxmlformats-officedocument.drawingml.chart+xml"/>
  <Override PartName="/xl/charts/chart45.xml" ContentType="application/vnd.openxmlformats-officedocument.drawingml.chart+xml"/>
  <Override PartName="/xl/charts/chart81.xml" ContentType="application/vnd.openxmlformats-officedocument.drawingml.chart+xml"/>
  <Override PartName="/xl/charts/chart92.xml" ContentType="application/vnd.openxmlformats-officedocument.drawingml.chart+xml"/>
  <Override PartName="/xl/drawings/drawing120.xml" ContentType="application/vnd.openxmlformats-officedocument.drawing+xml"/>
  <Override PartName="/xl/worksheets/sheet47.xml" ContentType="application/vnd.openxmlformats-officedocument.spreadsheetml.worksheet+xml"/>
  <Override PartName="/xl/worksheets/sheet58.xml" ContentType="application/vnd.openxmlformats-officedocument.spreadsheetml.worksheet+xml"/>
  <Override PartName="/xl/worksheets/sheet94.xml" ContentType="application/vnd.openxmlformats-officedocument.spreadsheetml.worksheet+xml"/>
  <Override PartName="/xl/worksheets/sheet113.xml" ContentType="application/vnd.openxmlformats-officedocument.spreadsheetml.worksheet+xml"/>
  <Override PartName="/xl/sharedStrings.xml" ContentType="application/vnd.openxmlformats-officedocument.spreadsheetml.sharedStrings+xml"/>
  <Override PartName="/xl/charts/chart23.xml" ContentType="application/vnd.openxmlformats-officedocument.drawingml.chart+xml"/>
  <Override PartName="/xl/charts/chart70.xml" ContentType="application/vnd.openxmlformats-officedocument.drawingml.chart+xml"/>
  <Override PartName="/xl/worksheets/sheet36.xml" ContentType="application/vnd.openxmlformats-officedocument.spreadsheetml.worksheet+xml"/>
  <Override PartName="/xl/worksheets/sheet83.xml" ContentType="application/vnd.openxmlformats-officedocument.spreadsheetml.worksheet+xml"/>
  <Override PartName="/xl/worksheets/sheet102.xml" ContentType="application/vnd.openxmlformats-officedocument.spreadsheetml.worksheet+xml"/>
  <Override PartName="/xl/charts/chart12.xml" ContentType="application/vnd.openxmlformats-officedocument.drawingml.chart+xml"/>
  <Override PartName="/xl/worksheets/sheet25.xml" ContentType="application/vnd.openxmlformats-officedocument.spreadsheetml.worksheet+xml"/>
  <Override PartName="/xl/worksheets/sheet72.xml" ContentType="application/vnd.openxmlformats-officedocument.spreadsheetml.worksheet+xml"/>
  <Default Extension="bin" ContentType="application/vnd.openxmlformats-officedocument.spreadsheetml.printerSettings"/>
  <Override PartName="/xl/drawings/drawing87.xml" ContentType="application/vnd.openxmlformats-officedocument.drawing+xml"/>
  <Override PartName="/xl/drawings/drawing98.xml" ContentType="application/vnd.openxmlformats-officedocument.drawing+xml"/>
  <Override PartName="/xl/worksheets/sheet14.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charts/chart5.xml" ContentType="application/vnd.openxmlformats-officedocument.drawingml.chart+xml"/>
  <Override PartName="/xl/drawings/drawing29.xml" ContentType="application/vnd.openxmlformats-officedocument.drawing+xml"/>
  <Override PartName="/xl/drawings/drawing76.xml" ContentType="application/vnd.openxmlformats-officedocument.drawing+xml"/>
  <Override PartName="/xl/drawings/drawing18.xml" ContentType="application/vnd.openxmlformats-officedocument.drawing+xml"/>
  <Override PartName="/xl/drawings/drawing65.xml" ContentType="application/vnd.openxmlformats-officedocument.drawing+xml"/>
  <Override PartName="/xl/charts/chart97.xml" ContentType="application/vnd.openxmlformats-officedocument.drawingml.chart+xml"/>
  <Override PartName="/xl/workbook.xml" ContentType="application/vnd.openxmlformats-officedocument.spreadsheetml.sheet.main+xml"/>
  <Override PartName="/xl/worksheets/sheet4.xml" ContentType="application/vnd.openxmlformats-officedocument.spreadsheetml.worksheet+xml"/>
  <Override PartName="/xl/drawings/drawing3.xml" ContentType="application/vnd.openxmlformats-officedocument.drawing+xml"/>
  <Override PartName="/xl/charts/chart39.xml" ContentType="application/vnd.openxmlformats-officedocument.drawingml.chart+xml"/>
  <Override PartName="/xl/drawings/drawing43.xml" ContentType="application/vnd.openxmlformats-officedocument.drawing+xml"/>
  <Override PartName="/xl/drawings/drawing54.xml" ContentType="application/vnd.openxmlformats-officedocument.drawing+xml"/>
  <Override PartName="/xl/charts/chart86.xml" ContentType="application/vnd.openxmlformats-officedocument.drawingml.chart+xml"/>
  <Override PartName="/xl/drawings/drawing90.xml" ContentType="application/vnd.openxmlformats-officedocument.drawing+xml"/>
  <Override PartName="/xl/drawings/drawing125.xml" ContentType="application/vnd.openxmlformats-officedocument.drawing+xml"/>
  <Override PartName="/xl/worksheets/sheet99.xml" ContentType="application/vnd.openxmlformats-officedocument.spreadsheetml.worksheet+xml"/>
  <Override PartName="/xl/worksheets/sheet107.xml" ContentType="application/vnd.openxmlformats-officedocument.spreadsheetml.worksheet+xml"/>
  <Override PartName="/xl/worksheets/sheet118.xml" ContentType="application/vnd.openxmlformats-officedocument.spreadsheetml.worksheet+xml"/>
  <Override PartName="/xl/charts/chart28.xml" ContentType="application/vnd.openxmlformats-officedocument.drawingml.chart+xml"/>
  <Override PartName="/xl/drawings/drawing32.xml" ContentType="application/vnd.openxmlformats-officedocument.drawing+xml"/>
  <Override PartName="/xl/charts/chart75.xml" ContentType="application/vnd.openxmlformats-officedocument.drawingml.chart+xml"/>
  <Override PartName="/xl/drawings/drawing114.xml" ContentType="application/vnd.openxmlformats-officedocument.drawing+xml"/>
  <Override PartName="/xl/charts/chart124.xml" ContentType="application/vnd.openxmlformats-officedocument.drawingml.chart+xml"/>
  <Override PartName="/xl/worksheets/sheet77.xml" ContentType="application/vnd.openxmlformats-officedocument.spreadsheetml.worksheet+xml"/>
  <Override PartName="/xl/worksheets/sheet88.xml" ContentType="application/vnd.openxmlformats-officedocument.spreadsheetml.worksheet+xml"/>
  <Override PartName="/xl/charts/chart17.xml" ContentType="application/vnd.openxmlformats-officedocument.drawingml.chart+xml"/>
  <Override PartName="/xl/drawings/drawing21.xml" ContentType="application/vnd.openxmlformats-officedocument.drawing+xml"/>
  <Override PartName="/xl/charts/chart53.xml" ContentType="application/vnd.openxmlformats-officedocument.drawingml.chart+xml"/>
  <Override PartName="/xl/charts/chart64.xml" ContentType="application/vnd.openxmlformats-officedocument.drawingml.chart+xml"/>
  <Override PartName="/xl/drawings/drawing103.xml" ContentType="application/vnd.openxmlformats-officedocument.drawing+xml"/>
  <Override PartName="/xl/charts/chart113.xml" ContentType="application/vnd.openxmlformats-officedocument.drawingml.chart+xml"/>
  <Override PartName="/xl/worksheets/sheet19.xml" ContentType="application/vnd.openxmlformats-officedocument.spreadsheetml.worksheet+xml"/>
  <Override PartName="/xl/worksheets/sheet66.xml" ContentType="application/vnd.openxmlformats-officedocument.spreadsheetml.worksheet+xml"/>
  <Override PartName="/xl/drawings/drawing10.xml" ContentType="application/vnd.openxmlformats-officedocument.drawing+xml"/>
  <Override PartName="/xl/charts/chart42.xml" ContentType="application/vnd.openxmlformats-officedocument.drawingml.chart+xml"/>
  <Override PartName="/xl/charts/chart102.xml" ContentType="application/vnd.openxmlformats-officedocument.drawingml.chart+xml"/>
  <Override PartName="/xl/worksheets/sheet55.xml" ContentType="application/vnd.openxmlformats-officedocument.spreadsheetml.worksheet+xml"/>
  <Override PartName="/xl/worksheets/sheet110.xml" ContentType="application/vnd.openxmlformats-officedocument.spreadsheetml.worksheet+xml"/>
  <Override PartName="/xl/worksheets/sheet121.xml" ContentType="application/vnd.openxmlformats-officedocument.spreadsheetml.worksheet+xml"/>
  <Override PartName="/xl/charts/chart31.xml" ContentType="application/vnd.openxmlformats-officedocument.drawingml.chart+xml"/>
  <Override PartName="/docProps/core.xml" ContentType="application/vnd.openxmlformats-package.core-properties+xml"/>
  <Override PartName="/xl/worksheets/sheet44.xml" ContentType="application/vnd.openxmlformats-officedocument.spreadsheetml.worksheet+xml"/>
  <Override PartName="/xl/worksheets/sheet91.xml" ContentType="application/vnd.openxmlformats-officedocument.spreadsheetml.worksheet+xml"/>
  <Override PartName="/xl/charts/chart20.xml" ContentType="application/vnd.openxmlformats-officedocument.drawingml.chart+xml"/>
  <Override PartName="/xl/drawings/drawing59.xml" ContentType="application/vnd.openxmlformats-officedocument.drawing+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drawings/drawing48.xml" ContentType="application/vnd.openxmlformats-officedocument.drawing+xml"/>
  <Override PartName="/xl/drawings/drawing95.xml" ContentType="application/vnd.openxmlformats-officedocument.drawing+xml"/>
  <Override PartName="/xl/drawings/drawing119.xml" ContentType="application/vnd.openxmlformats-officedocument.drawing+xml"/>
  <Override PartName="/xl/worksheets/sheet11.xml" ContentType="application/vnd.openxmlformats-officedocument.spreadsheetml.worksheet+xml"/>
  <Override PartName="/xl/charts/chart2.xml" ContentType="application/vnd.openxmlformats-officedocument.drawingml.chart+xml"/>
  <Override PartName="/xl/drawings/drawing37.xml" ContentType="application/vnd.openxmlformats-officedocument.drawing+xml"/>
  <Override PartName="/xl/charts/chart69.xml" ContentType="application/vnd.openxmlformats-officedocument.drawingml.chart+xml"/>
  <Override PartName="/xl/drawings/drawing84.xml" ContentType="application/vnd.openxmlformats-officedocument.drawing+xml"/>
  <Override PartName="/xl/drawings/drawing108.xml" ContentType="application/vnd.openxmlformats-officedocument.drawing+xml"/>
  <Override PartName="/xl/charts/chart118.xml" ContentType="application/vnd.openxmlformats-officedocument.drawingml.chart+xml"/>
  <Override PartName="/xl/charts/chart129.xml" ContentType="application/vnd.openxmlformats-officedocument.drawingml.chart+xml"/>
  <Default Extension="rels" ContentType="application/vnd.openxmlformats-package.relationships+xml"/>
  <Override PartName="/xl/drawings/drawing15.xml" ContentType="application/vnd.openxmlformats-officedocument.drawing+xml"/>
  <Override PartName="/xl/drawings/drawing26.xml" ContentType="application/vnd.openxmlformats-officedocument.drawing+xml"/>
  <Override PartName="/xl/charts/chart58.xml" ContentType="application/vnd.openxmlformats-officedocument.drawingml.chart+xml"/>
  <Override PartName="/xl/drawings/drawing62.xml" ContentType="application/vnd.openxmlformats-officedocument.drawing+xml"/>
  <Override PartName="/xl/drawings/drawing73.xml" ContentType="application/vnd.openxmlformats-officedocument.drawing+xml"/>
  <Override PartName="/xl/charts/chart107.xml" ContentType="application/vnd.openxmlformats-officedocument.drawingml.chart+xml"/>
  <Override PartName="/xl/worksheets/sheet126.xml" ContentType="application/vnd.openxmlformats-officedocument.spreadsheetml.worksheet+xml"/>
  <Override PartName="/xl/charts/chart36.xml" ContentType="application/vnd.openxmlformats-officedocument.drawingml.chart+xml"/>
  <Override PartName="/xl/charts/chart47.xml" ContentType="application/vnd.openxmlformats-officedocument.drawingml.chart+xml"/>
  <Override PartName="/xl/drawings/drawing51.xml" ContentType="application/vnd.openxmlformats-officedocument.drawing+xml"/>
  <Override PartName="/xl/charts/chart83.xml" ContentType="application/vnd.openxmlformats-officedocument.drawingml.chart+xml"/>
  <Override PartName="/xl/charts/chart94.xml" ContentType="application/vnd.openxmlformats-officedocument.drawingml.chart+xml"/>
  <Override PartName="/xl/worksheets/sheet1.xml" ContentType="application/vnd.openxmlformats-officedocument.spreadsheetml.worksheet+xml"/>
  <Override PartName="/xl/worksheets/sheet49.xml" ContentType="application/vnd.openxmlformats-officedocument.spreadsheetml.worksheet+xml"/>
  <Override PartName="/xl/worksheets/sheet96.xml" ContentType="application/vnd.openxmlformats-officedocument.spreadsheetml.worksheet+xml"/>
  <Override PartName="/xl/worksheets/sheet115.xml" ContentType="application/vnd.openxmlformats-officedocument.spreadsheetml.worksheet+xml"/>
  <Override PartName="/xl/charts/chart25.xml" ContentType="application/vnd.openxmlformats-officedocument.drawingml.chart+xml"/>
  <Override PartName="/xl/drawings/drawing40.xml" ContentType="application/vnd.openxmlformats-officedocument.drawing+xml"/>
  <Override PartName="/xl/charts/chart72.xml" ContentType="application/vnd.openxmlformats-officedocument.drawingml.chart+xml"/>
  <Override PartName="/xl/drawings/drawing111.xml" ContentType="application/vnd.openxmlformats-officedocument.drawing+xml"/>
  <Override PartName="/xl/drawings/drawing122.xml" ContentType="application/vnd.openxmlformats-officedocument.drawing+xml"/>
  <Override PartName="/xl/worksheets/sheet38.xml" ContentType="application/vnd.openxmlformats-officedocument.spreadsheetml.worksheet+xml"/>
  <Override PartName="/xl/worksheets/sheet85.xml" ContentType="application/vnd.openxmlformats-officedocument.spreadsheetml.worksheet+xml"/>
  <Override PartName="/xl/worksheets/sheet104.xml" ContentType="application/vnd.openxmlformats-officedocument.spreadsheetml.worksheet+xml"/>
  <Override PartName="/xl/charts/chart14.xml" ContentType="application/vnd.openxmlformats-officedocument.drawingml.chart+xml"/>
  <Override PartName="/xl/charts/chart61.xml" ContentType="application/vnd.openxmlformats-officedocument.drawingml.chart+xml"/>
  <Override PartName="/xl/drawings/drawing100.xml" ContentType="application/vnd.openxmlformats-officedocument.drawing+xml"/>
  <Override PartName="/xl/charts/chart110.xml" ContentType="application/vnd.openxmlformats-officedocument.drawingml.chart+xml"/>
  <Override PartName="/xl/charts/chart121.xml" ContentType="application/vnd.openxmlformats-officedocument.drawingml.chart+xml"/>
  <Override PartName="/xl/worksheets/sheet27.xml" ContentType="application/vnd.openxmlformats-officedocument.spreadsheetml.worksheet+xml"/>
  <Override PartName="/xl/worksheets/sheet74.xml" ContentType="application/vnd.openxmlformats-officedocument.spreadsheetml.worksheet+xml"/>
  <Override PartName="/xl/charts/chart50.xml" ContentType="application/vnd.openxmlformats-officedocument.drawingml.chart+xml"/>
  <Override PartName="/xl/drawings/drawing89.xml" ContentType="application/vnd.openxmlformats-officedocument.drawing+xml"/>
  <Override PartName="/xl/worksheets/sheet16.xml" ContentType="application/vnd.openxmlformats-officedocument.spreadsheetml.worksheet+xml"/>
  <Override PartName="/xl/worksheets/sheet52.xml" ContentType="application/vnd.openxmlformats-officedocument.spreadsheetml.worksheet+xml"/>
  <Override PartName="/xl/worksheets/sheet63.xml" ContentType="application/vnd.openxmlformats-officedocument.spreadsheetml.worksheet+xml"/>
  <Override PartName="/xl/charts/chart7.xml" ContentType="application/vnd.openxmlformats-officedocument.drawingml.chart+xml"/>
  <Override PartName="/xl/drawings/drawing78.xml" ContentType="application/vnd.openxmlformats-officedocument.drawing+xml"/>
  <Override PartName="/xl/worksheets/sheet41.xml" ContentType="application/vnd.openxmlformats-officedocument.spreadsheetml.worksheet+xml"/>
  <Override PartName="/xl/drawings/drawing67.xml" ContentType="application/vnd.openxmlformats-officedocument.drawing+xml"/>
  <Override PartName="/xl/charts/chart99.xml" ContentType="application/vnd.openxmlformats-officedocument.drawingml.chart+xml"/>
  <Override PartName="/xl/worksheets/sheet6.xml" ContentType="application/vnd.openxmlformats-officedocument.spreadsheetml.worksheet+xml"/>
  <Override PartName="/xl/worksheets/sheet30.xml" ContentType="application/vnd.openxmlformats-officedocument.spreadsheetml.worksheet+xml"/>
  <Override PartName="/xl/drawings/drawing5.xml" ContentType="application/vnd.openxmlformats-officedocument.drawing+xml"/>
  <Override PartName="/xl/drawings/drawing45.xml" ContentType="application/vnd.openxmlformats-officedocument.drawing+xml"/>
  <Override PartName="/xl/drawings/drawing56.xml" ContentType="application/vnd.openxmlformats-officedocument.drawing+xml"/>
  <Override PartName="/xl/charts/chart88.xml" ContentType="application/vnd.openxmlformats-officedocument.drawingml.chart+xml"/>
  <Override PartName="/xl/drawings/drawing92.xml" ContentType="application/vnd.openxmlformats-officedocument.drawing+xml"/>
  <Override PartName="/xl/drawings/drawing127.xml" ContentType="application/vnd.openxmlformats-officedocument.drawing+xml"/>
  <Override PartName="/xl/worksheets/sheet109.xml" ContentType="application/vnd.openxmlformats-officedocument.spreadsheetml.worksheet+xml"/>
  <Override PartName="/xl/drawings/drawing34.xml" ContentType="application/vnd.openxmlformats-officedocument.drawing+xml"/>
  <Override PartName="/xl/charts/chart77.xml" ContentType="application/vnd.openxmlformats-officedocument.drawingml.chart+xml"/>
  <Override PartName="/xl/drawings/drawing81.xml" ContentType="application/vnd.openxmlformats-officedocument.drawing+xml"/>
  <Override PartName="/xl/drawings/drawing116.xml" ContentType="application/vnd.openxmlformats-officedocument.drawing+xml"/>
  <Override PartName="/xl/charts/chart126.xml" ContentType="application/vnd.openxmlformats-officedocument.drawingml.chart+xml"/>
  <Override PartName="/xl/charts/chart19.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66.xml" ContentType="application/vnd.openxmlformats-officedocument.drawingml.chart+xml"/>
  <Override PartName="/xl/drawings/drawing70.xml" ContentType="application/vnd.openxmlformats-officedocument.drawing+xml"/>
  <Override PartName="/xl/drawings/drawing105.xml" ContentType="application/vnd.openxmlformats-officedocument.drawing+xml"/>
  <Override PartName="/xl/charts/chart115.xml" ContentType="application/vnd.openxmlformats-officedocument.drawingml.chart+xml"/>
  <Override PartName="/xl/worksheets/sheet68.xml" ContentType="application/vnd.openxmlformats-officedocument.spreadsheetml.worksheet+xml"/>
  <Override PartName="/xl/worksheets/sheet79.xml" ContentType="application/vnd.openxmlformats-officedocument.spreadsheetml.worksheet+xml"/>
  <Override PartName="/xl/drawings/drawing12.xml" ContentType="application/vnd.openxmlformats-officedocument.drawing+xml"/>
  <Override PartName="/xl/charts/chart44.xml" ContentType="application/vnd.openxmlformats-officedocument.drawingml.chart+xml"/>
  <Override PartName="/xl/charts/chart91.xml" ContentType="application/vnd.openxmlformats-officedocument.drawingml.chart+xml"/>
  <Override PartName="/xl/charts/chart104.xml" ContentType="application/vnd.openxmlformats-officedocument.drawingml.chart+xml"/>
  <Override PartName="/xl/worksheets/sheet57.xml" ContentType="application/vnd.openxmlformats-officedocument.spreadsheetml.worksheet+xml"/>
  <Override PartName="/xl/worksheets/sheet112.xml" ContentType="application/vnd.openxmlformats-officedocument.spreadsheetml.worksheet+xml"/>
  <Override PartName="/xl/worksheets/sheet123.xml" ContentType="application/vnd.openxmlformats-officedocument.spreadsheetml.worksheet+xml"/>
  <Override PartName="/xl/charts/chart33.xml" ContentType="application/vnd.openxmlformats-officedocument.drawingml.chart+xml"/>
  <Override PartName="/xl/charts/chart80.xml" ContentType="application/vnd.openxmlformats-officedocument.drawingml.chart+xml"/>
  <Override PartName="/xl/worksheets/sheet46.xml" ContentType="application/vnd.openxmlformats-officedocument.spreadsheetml.worksheet+xml"/>
  <Override PartName="/xl/worksheets/sheet93.xml" ContentType="application/vnd.openxmlformats-officedocument.spreadsheetml.worksheet+xml"/>
  <Override PartName="/xl/worksheets/sheet101.xml" ContentType="application/vnd.openxmlformats-officedocument.spreadsheetml.worksheet+xml"/>
  <Override PartName="/xl/charts/chart11.xml" ContentType="application/vnd.openxmlformats-officedocument.drawingml.chart+xml"/>
  <Override PartName="/xl/charts/chart22.xml" ContentType="application/vnd.openxmlformats-officedocument.drawingml.chart+xml"/>
  <Override PartName="/xl/worksheets/sheet24.xml" ContentType="application/vnd.openxmlformats-officedocument.spreadsheetml.worksheet+xml"/>
  <Override PartName="/xl/worksheets/sheet71.xml" ContentType="application/vnd.openxmlformats-officedocument.spreadsheetml.worksheet+xml"/>
  <Override PartName="/xl/drawings/drawing97.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75" yWindow="150" windowWidth="15180" windowHeight="12660" firstSheet="119" activeTab="126"/>
  </bookViews>
  <sheets>
    <sheet name="11-30-2009" sheetId="4" r:id="rId1"/>
    <sheet name="12-07-2009" sheetId="1" r:id="rId2"/>
    <sheet name="01-04-2010" sheetId="5" r:id="rId3"/>
    <sheet name="01-11-2010" sheetId="6" r:id="rId4"/>
    <sheet name="01-19-2010" sheetId="7" r:id="rId5"/>
    <sheet name="01-25-2010" sheetId="8" r:id="rId6"/>
    <sheet name="02-01-2010" sheetId="9" r:id="rId7"/>
    <sheet name="02-08-2010" sheetId="10" r:id="rId8"/>
    <sheet name="02-15-2010" sheetId="11" r:id="rId9"/>
    <sheet name="02-22-2010" sheetId="12" r:id="rId10"/>
    <sheet name="03-01-2010" sheetId="13" r:id="rId11"/>
    <sheet name="03-08-2010" sheetId="14" r:id="rId12"/>
    <sheet name="03-15-2010" sheetId="15" r:id="rId13"/>
    <sheet name="03-22-2010" sheetId="16" r:id="rId14"/>
    <sheet name="03-29-2010" sheetId="17" r:id="rId15"/>
    <sheet name="04-05-2010" sheetId="18" r:id="rId16"/>
    <sheet name="04-12-2010" sheetId="19" r:id="rId17"/>
    <sheet name="04-19-2010" sheetId="20" r:id="rId18"/>
    <sheet name="04-26-2010" sheetId="21" r:id="rId19"/>
    <sheet name="05-03-2010" sheetId="22" r:id="rId20"/>
    <sheet name="05-10-2010" sheetId="23" r:id="rId21"/>
    <sheet name="05-17-2010" sheetId="24" r:id="rId22"/>
    <sheet name="05-24-2010" sheetId="25" r:id="rId23"/>
    <sheet name="05-31-2010" sheetId="26" r:id="rId24"/>
    <sheet name="06-07-2010" sheetId="27" r:id="rId25"/>
    <sheet name="06-14-2010" sheetId="28" r:id="rId26"/>
    <sheet name="06-21-2010" sheetId="29" r:id="rId27"/>
    <sheet name="06-28-2010" sheetId="30" r:id="rId28"/>
    <sheet name="07-05-2010" sheetId="31" r:id="rId29"/>
    <sheet name="07-12-2010" sheetId="32" r:id="rId30"/>
    <sheet name="07-19-2010" sheetId="33" r:id="rId31"/>
    <sheet name="07-26-2010" sheetId="34" r:id="rId32"/>
    <sheet name="08-02-2010" sheetId="35" r:id="rId33"/>
    <sheet name="08-09-2010" sheetId="36" r:id="rId34"/>
    <sheet name="08-16-2010" sheetId="37" r:id="rId35"/>
    <sheet name="08-23-2010" sheetId="38" r:id="rId36"/>
    <sheet name="08-30-2010" sheetId="39" r:id="rId37"/>
    <sheet name="09-06-2010" sheetId="40" r:id="rId38"/>
    <sheet name="09-13-2010" sheetId="41" r:id="rId39"/>
    <sheet name="09-20-2010" sheetId="42" r:id="rId40"/>
    <sheet name="09-27-2010" sheetId="43" r:id="rId41"/>
    <sheet name="10-04-2010" sheetId="44" r:id="rId42"/>
    <sheet name="10-11-2010" sheetId="45" r:id="rId43"/>
    <sheet name="10-18-2010" sheetId="46" r:id="rId44"/>
    <sheet name="10-25-2010" sheetId="48" r:id="rId45"/>
    <sheet name="11-01-2010" sheetId="49" r:id="rId46"/>
    <sheet name="11-08-2010" sheetId="50" r:id="rId47"/>
    <sheet name="11-15-2010" sheetId="51" r:id="rId48"/>
    <sheet name="11-22-2010" sheetId="52" r:id="rId49"/>
    <sheet name="11-29-2010" sheetId="53" r:id="rId50"/>
    <sheet name="12-06-2010" sheetId="54" r:id="rId51"/>
    <sheet name="12-13-2010" sheetId="55" r:id="rId52"/>
    <sheet name="01-03-2011" sheetId="56" r:id="rId53"/>
    <sheet name="01-10-2011" sheetId="57" r:id="rId54"/>
    <sheet name="01-17-2011" sheetId="58" r:id="rId55"/>
    <sheet name="01-24-2011" sheetId="60" r:id="rId56"/>
    <sheet name="01-31-2011" sheetId="61" r:id="rId57"/>
    <sheet name="02-07-2011" sheetId="62" r:id="rId58"/>
    <sheet name="02-14-2011" sheetId="63" r:id="rId59"/>
    <sheet name="02-21-2011" sheetId="64" r:id="rId60"/>
    <sheet name="02-28-2011" sheetId="65" r:id="rId61"/>
    <sheet name="03-07-2011" sheetId="66" r:id="rId62"/>
    <sheet name="03-14-2011" sheetId="67" r:id="rId63"/>
    <sheet name="03-21-2011" sheetId="68" r:id="rId64"/>
    <sheet name="03-28-2011" sheetId="69" r:id="rId65"/>
    <sheet name="04-04-2011" sheetId="70" r:id="rId66"/>
    <sheet name="04-11-2011" sheetId="71" r:id="rId67"/>
    <sheet name="04-18-2011" sheetId="72" r:id="rId68"/>
    <sheet name="04-25-2011" sheetId="73" r:id="rId69"/>
    <sheet name="05-02-2011" sheetId="74" r:id="rId70"/>
    <sheet name="05-09-2011" sheetId="75" r:id="rId71"/>
    <sheet name="05-16-2011" sheetId="76" r:id="rId72"/>
    <sheet name="05-23-2011" sheetId="77" r:id="rId73"/>
    <sheet name="05-31-2011" sheetId="78" r:id="rId74"/>
    <sheet name="06-06-2011" sheetId="79" r:id="rId75"/>
    <sheet name="06-13-2011" sheetId="80" r:id="rId76"/>
    <sheet name="06-20-2011" sheetId="81" r:id="rId77"/>
    <sheet name="06-27-2011" sheetId="82" r:id="rId78"/>
    <sheet name="07-04-2011" sheetId="83" r:id="rId79"/>
    <sheet name="07-11-2011" sheetId="84" r:id="rId80"/>
    <sheet name="07-18-2011" sheetId="85" r:id="rId81"/>
    <sheet name="07-25-2011" sheetId="86" r:id="rId82"/>
    <sheet name="08-01-2011" sheetId="87" r:id="rId83"/>
    <sheet name="08-08-2011" sheetId="88" r:id="rId84"/>
    <sheet name="08-15-2011" sheetId="89" r:id="rId85"/>
    <sheet name="08-22-2011" sheetId="90" r:id="rId86"/>
    <sheet name="08-29-2011" sheetId="91" r:id="rId87"/>
    <sheet name="09-05-2011" sheetId="92" r:id="rId88"/>
    <sheet name="09-12-2011" sheetId="93" r:id="rId89"/>
    <sheet name="09-19-2011" sheetId="94" r:id="rId90"/>
    <sheet name="09-26-2011" sheetId="95" r:id="rId91"/>
    <sheet name="10-03-2011" sheetId="96" r:id="rId92"/>
    <sheet name="10-10-2011" sheetId="97" r:id="rId93"/>
    <sheet name="10-17-2011" sheetId="98" r:id="rId94"/>
    <sheet name="10-24-2011" sheetId="99" r:id="rId95"/>
    <sheet name="10-31-2011" sheetId="100" r:id="rId96"/>
    <sheet name="11-07-2011" sheetId="101" r:id="rId97"/>
    <sheet name="11-14-2011" sheetId="102" r:id="rId98"/>
    <sheet name="11-21-2011" sheetId="103" r:id="rId99"/>
    <sheet name="11-28-2011" sheetId="104" r:id="rId100"/>
    <sheet name="12-05-2011" sheetId="105" r:id="rId101"/>
    <sheet name="12-12-2011" sheetId="106" r:id="rId102"/>
    <sheet name="01-02-2012" sheetId="107" r:id="rId103"/>
    <sheet name="01-09-2012" sheetId="108" r:id="rId104"/>
    <sheet name="01-16-2012" sheetId="109" r:id="rId105"/>
    <sheet name="01-23-2012" sheetId="110" r:id="rId106"/>
    <sheet name="01-30-2012" sheetId="111" r:id="rId107"/>
    <sheet name="02-06-2012" sheetId="112" r:id="rId108"/>
    <sheet name="02-13-2012" sheetId="113" r:id="rId109"/>
    <sheet name="02-20-2012" sheetId="114" r:id="rId110"/>
    <sheet name="02-27-2012" sheetId="115" r:id="rId111"/>
    <sheet name="03-12-2012" sheetId="116" r:id="rId112"/>
    <sheet name="03-19-2012" sheetId="117" r:id="rId113"/>
    <sheet name="03-26-2012" sheetId="118" r:id="rId114"/>
    <sheet name="04-02-2012" sheetId="119" r:id="rId115"/>
    <sheet name="04-09-2012" sheetId="120" r:id="rId116"/>
    <sheet name="04-16-2012" sheetId="121" r:id="rId117"/>
    <sheet name="04-23-2012" sheetId="122" r:id="rId118"/>
    <sheet name="04-30-2012" sheetId="123" r:id="rId119"/>
    <sheet name="05-07-2012" sheetId="124" r:id="rId120"/>
    <sheet name="05-14-2012" sheetId="125" r:id="rId121"/>
    <sheet name="05-21-2012" sheetId="126" r:id="rId122"/>
    <sheet name="05-28-2012" sheetId="127" r:id="rId123"/>
    <sheet name="06-04-2012" sheetId="128" r:id="rId124"/>
    <sheet name="06-11-2012" sheetId="133" r:id="rId125"/>
    <sheet name="06-18-2012" sheetId="130" r:id="rId126"/>
    <sheet name="06-25-2012" sheetId="131" r:id="rId127"/>
    <sheet name="Report Calc" sheetId="59" r:id="rId128"/>
  </sheets>
  <calcPr calcId="125725"/>
</workbook>
</file>

<file path=xl/calcChain.xml><?xml version="1.0" encoding="utf-8"?>
<calcChain xmlns="http://schemas.openxmlformats.org/spreadsheetml/2006/main">
  <c r="B3" i="59"/>
  <c r="B4"/>
  <c r="B5"/>
  <c r="B8" s="1"/>
  <c r="B6"/>
  <c r="B7"/>
  <c r="B11"/>
  <c r="C11"/>
  <c r="B12"/>
  <c r="C12"/>
  <c r="D12"/>
  <c r="B13"/>
  <c r="C13"/>
  <c r="D13"/>
  <c r="B14"/>
  <c r="C14"/>
  <c r="D14"/>
  <c r="B15"/>
  <c r="C15"/>
  <c r="D15"/>
  <c r="B16"/>
  <c r="C16"/>
  <c r="D16"/>
  <c r="B17"/>
  <c r="C17"/>
  <c r="D17"/>
  <c r="B18"/>
  <c r="C18"/>
  <c r="D18"/>
  <c r="B19"/>
  <c r="C19"/>
  <c r="D19"/>
  <c r="B20"/>
  <c r="C20"/>
  <c r="D20"/>
  <c r="B21"/>
  <c r="C21"/>
  <c r="D21"/>
  <c r="B22"/>
  <c r="C22"/>
  <c r="D22"/>
  <c r="B23"/>
  <c r="C23"/>
  <c r="D23" s="1"/>
  <c r="B24"/>
  <c r="C24"/>
  <c r="D24"/>
  <c r="B25"/>
  <c r="C25"/>
  <c r="D25"/>
  <c r="B26"/>
  <c r="C26"/>
  <c r="D26"/>
  <c r="B27"/>
  <c r="C27"/>
  <c r="D27"/>
  <c r="B28"/>
  <c r="C28"/>
  <c r="D28"/>
  <c r="B29"/>
  <c r="C29"/>
  <c r="D29"/>
  <c r="B30"/>
  <c r="C30"/>
  <c r="D30"/>
  <c r="B31"/>
  <c r="C31"/>
  <c r="D31"/>
  <c r="B32"/>
  <c r="C32"/>
  <c r="D32"/>
  <c r="B33"/>
  <c r="C33"/>
  <c r="D33"/>
  <c r="B34"/>
  <c r="C34"/>
  <c r="D34"/>
  <c r="B35"/>
  <c r="C35"/>
  <c r="D35" s="1"/>
  <c r="B36"/>
  <c r="C36"/>
  <c r="D36"/>
  <c r="B37"/>
  <c r="C37"/>
  <c r="D37"/>
  <c r="B38"/>
  <c r="C38"/>
  <c r="D38"/>
  <c r="B39"/>
  <c r="C39"/>
  <c r="D39"/>
  <c r="B40"/>
  <c r="C40"/>
  <c r="D40"/>
  <c r="B41"/>
  <c r="C41"/>
  <c r="D41"/>
  <c r="K9" i="131"/>
  <c r="L9"/>
  <c r="M9"/>
  <c r="K10"/>
  <c r="L10"/>
  <c r="M10"/>
  <c r="K11"/>
  <c r="L11"/>
  <c r="M11"/>
  <c r="K12"/>
  <c r="L12"/>
  <c r="M12"/>
  <c r="K13"/>
  <c r="L13"/>
  <c r="M13"/>
  <c r="K9" i="130"/>
  <c r="L9"/>
  <c r="M9"/>
  <c r="K10"/>
  <c r="L10"/>
  <c r="M10"/>
  <c r="K11"/>
  <c r="L11"/>
  <c r="M11"/>
  <c r="K12"/>
  <c r="L12"/>
  <c r="M12"/>
  <c r="K13"/>
  <c r="L13"/>
  <c r="M13"/>
  <c r="K9" i="133"/>
  <c r="L9"/>
  <c r="M9"/>
  <c r="K10"/>
  <c r="L10"/>
  <c r="M10"/>
  <c r="K11"/>
  <c r="L11"/>
  <c r="M11"/>
  <c r="K12"/>
  <c r="L12"/>
  <c r="M12"/>
  <c r="K13"/>
  <c r="L13"/>
  <c r="M13"/>
  <c r="K9" i="128"/>
  <c r="L9"/>
  <c r="M9"/>
  <c r="K10"/>
  <c r="L10"/>
  <c r="M10"/>
  <c r="K11"/>
  <c r="L11"/>
  <c r="M11"/>
  <c r="K12"/>
  <c r="L12"/>
  <c r="M12"/>
  <c r="K13"/>
  <c r="L13"/>
  <c r="M13"/>
  <c r="K9" i="127"/>
  <c r="L9"/>
  <c r="M9"/>
  <c r="K10"/>
  <c r="L10"/>
  <c r="M10"/>
  <c r="K11"/>
  <c r="L11"/>
  <c r="M11"/>
  <c r="K12"/>
  <c r="L12"/>
  <c r="M12"/>
  <c r="K13"/>
  <c r="L13"/>
  <c r="M13"/>
  <c r="K9" i="126"/>
  <c r="L9"/>
  <c r="M9"/>
  <c r="K10"/>
  <c r="L10"/>
  <c r="M10"/>
  <c r="K11"/>
  <c r="L11"/>
  <c r="M11"/>
  <c r="K12"/>
  <c r="L12"/>
  <c r="M12"/>
  <c r="K13"/>
  <c r="L13"/>
  <c r="M13"/>
  <c r="K9" i="125"/>
  <c r="L9"/>
  <c r="M9"/>
  <c r="K10"/>
  <c r="L10"/>
  <c r="M10"/>
  <c r="K11"/>
  <c r="L11"/>
  <c r="M11"/>
  <c r="K12"/>
  <c r="L12"/>
  <c r="M12"/>
  <c r="K13"/>
  <c r="L13"/>
  <c r="M13"/>
  <c r="K9" i="124"/>
  <c r="L9"/>
  <c r="M9"/>
  <c r="K10"/>
  <c r="L10"/>
  <c r="M10"/>
  <c r="K11"/>
  <c r="L11"/>
  <c r="M11"/>
  <c r="K12"/>
  <c r="L12"/>
  <c r="M12"/>
  <c r="K13"/>
  <c r="L13"/>
  <c r="M13"/>
  <c r="K9" i="123"/>
  <c r="L9"/>
  <c r="M9"/>
  <c r="K10"/>
  <c r="L10"/>
  <c r="M10"/>
  <c r="K11"/>
  <c r="L11"/>
  <c r="M11"/>
  <c r="K12"/>
  <c r="L12"/>
  <c r="M12"/>
  <c r="K13"/>
  <c r="L13"/>
  <c r="M13"/>
  <c r="K9" i="122"/>
  <c r="L9"/>
  <c r="M9"/>
  <c r="K10"/>
  <c r="L10"/>
  <c r="M10"/>
  <c r="K11"/>
  <c r="L11"/>
  <c r="M11"/>
  <c r="K12"/>
  <c r="L12"/>
  <c r="M12"/>
  <c r="K13"/>
  <c r="L13"/>
  <c r="M13"/>
  <c r="K9" i="121"/>
  <c r="L9"/>
  <c r="M9"/>
  <c r="K10"/>
  <c r="L10"/>
  <c r="M10"/>
  <c r="K11"/>
  <c r="L11"/>
  <c r="M11"/>
  <c r="K12"/>
  <c r="L12"/>
  <c r="M12"/>
  <c r="K13"/>
  <c r="L13"/>
  <c r="M13"/>
  <c r="K9" i="120"/>
  <c r="L9"/>
  <c r="M9"/>
  <c r="K10"/>
  <c r="L10"/>
  <c r="M10"/>
  <c r="K11"/>
  <c r="L11"/>
  <c r="M11"/>
  <c r="K12"/>
  <c r="L12"/>
  <c r="M12"/>
  <c r="K13"/>
  <c r="L13"/>
  <c r="M13"/>
  <c r="K9" i="119"/>
  <c r="L9"/>
  <c r="M9"/>
  <c r="K10"/>
  <c r="L10"/>
  <c r="M10"/>
  <c r="K11"/>
  <c r="L11"/>
  <c r="M11"/>
  <c r="K12"/>
  <c r="L12"/>
  <c r="M12"/>
  <c r="K13"/>
  <c r="L13"/>
  <c r="M13"/>
  <c r="K9" i="118"/>
  <c r="L9"/>
  <c r="M9"/>
  <c r="K10"/>
  <c r="L10"/>
  <c r="M10"/>
  <c r="K11"/>
  <c r="L11"/>
  <c r="M11"/>
  <c r="K12"/>
  <c r="L12"/>
  <c r="M12"/>
  <c r="K13"/>
  <c r="L13"/>
  <c r="M13"/>
  <c r="K9" i="117"/>
  <c r="L9"/>
  <c r="M9"/>
  <c r="K10"/>
  <c r="L10"/>
  <c r="M10"/>
  <c r="K11"/>
  <c r="L11"/>
  <c r="M11"/>
  <c r="K12"/>
  <c r="L12"/>
  <c r="M12"/>
  <c r="K13"/>
  <c r="L13"/>
  <c r="M13"/>
  <c r="K9" i="116"/>
  <c r="L9"/>
  <c r="M9"/>
  <c r="K10"/>
  <c r="L10"/>
  <c r="M10"/>
  <c r="K11"/>
  <c r="L11"/>
  <c r="M11"/>
  <c r="K12"/>
  <c r="L12"/>
  <c r="M12"/>
  <c r="K13"/>
  <c r="L13"/>
  <c r="M13"/>
  <c r="K9" i="115"/>
  <c r="L9"/>
  <c r="M9"/>
  <c r="K10"/>
  <c r="L10"/>
  <c r="M10"/>
  <c r="K11"/>
  <c r="L11"/>
  <c r="M11"/>
  <c r="K12"/>
  <c r="L12"/>
  <c r="M12"/>
  <c r="K13"/>
  <c r="L13"/>
  <c r="M13"/>
  <c r="K9" i="114"/>
  <c r="L9"/>
  <c r="M9"/>
  <c r="K10"/>
  <c r="L10"/>
  <c r="M10"/>
  <c r="K11"/>
  <c r="L11"/>
  <c r="M11"/>
  <c r="K12"/>
  <c r="L12"/>
  <c r="M12"/>
  <c r="K13"/>
  <c r="L13"/>
  <c r="M13"/>
  <c r="K9" i="113"/>
  <c r="L9"/>
  <c r="M9"/>
  <c r="K10"/>
  <c r="L10"/>
  <c r="M10"/>
  <c r="K11"/>
  <c r="L11"/>
  <c r="M11"/>
  <c r="K12"/>
  <c r="L12"/>
  <c r="M12"/>
  <c r="K13"/>
  <c r="L13"/>
  <c r="M13"/>
  <c r="K9" i="112"/>
  <c r="L9"/>
  <c r="M9"/>
  <c r="K10"/>
  <c r="L10"/>
  <c r="M10"/>
  <c r="K11"/>
  <c r="L11"/>
  <c r="M11"/>
  <c r="K12"/>
  <c r="L12"/>
  <c r="M12"/>
  <c r="K13"/>
  <c r="L13"/>
  <c r="M13"/>
  <c r="K9" i="111"/>
  <c r="L9"/>
  <c r="M9"/>
  <c r="K10"/>
  <c r="L10"/>
  <c r="M10"/>
  <c r="K11"/>
  <c r="L11"/>
  <c r="M11"/>
  <c r="K12"/>
  <c r="L12"/>
  <c r="M12"/>
  <c r="K13"/>
  <c r="L13"/>
  <c r="M13"/>
  <c r="K9" i="110"/>
  <c r="L9"/>
  <c r="M9"/>
  <c r="K10"/>
  <c r="L10"/>
  <c r="M10"/>
  <c r="K11"/>
  <c r="L11"/>
  <c r="M11"/>
  <c r="K12"/>
  <c r="L12"/>
  <c r="M12"/>
  <c r="K13"/>
  <c r="L13"/>
  <c r="M13"/>
  <c r="K9" i="109"/>
  <c r="L9"/>
  <c r="M9"/>
  <c r="K10"/>
  <c r="L10"/>
  <c r="M10"/>
  <c r="K11"/>
  <c r="L11"/>
  <c r="M11"/>
  <c r="K12"/>
  <c r="L12"/>
  <c r="M12"/>
  <c r="K13"/>
  <c r="L13"/>
  <c r="M13"/>
  <c r="K9" i="108"/>
  <c r="L9"/>
  <c r="M9"/>
  <c r="K10"/>
  <c r="L10"/>
  <c r="M10"/>
  <c r="K11"/>
  <c r="L11"/>
  <c r="M11"/>
  <c r="K12"/>
  <c r="L12"/>
  <c r="M12"/>
  <c r="K13"/>
  <c r="L13"/>
  <c r="M13"/>
  <c r="K9" i="107"/>
  <c r="L9"/>
  <c r="M9"/>
  <c r="K10"/>
  <c r="L10"/>
  <c r="M10"/>
  <c r="K11"/>
  <c r="L11"/>
  <c r="M11"/>
  <c r="K12"/>
  <c r="L12"/>
  <c r="M12"/>
  <c r="K13"/>
  <c r="L13"/>
  <c r="M13"/>
  <c r="K9" i="106"/>
  <c r="L9"/>
  <c r="M9"/>
  <c r="K10"/>
  <c r="L10"/>
  <c r="M10"/>
  <c r="K11"/>
  <c r="L11"/>
  <c r="M11"/>
  <c r="K12"/>
  <c r="L12"/>
  <c r="M12"/>
  <c r="K13"/>
  <c r="L13"/>
  <c r="M13"/>
  <c r="K9" i="105"/>
  <c r="L9"/>
  <c r="M9"/>
  <c r="K10"/>
  <c r="L10"/>
  <c r="M10"/>
  <c r="K11"/>
  <c r="L11"/>
  <c r="M11"/>
  <c r="K12"/>
  <c r="L12"/>
  <c r="M12"/>
  <c r="K13"/>
  <c r="L13"/>
  <c r="M13"/>
  <c r="K9" i="104"/>
  <c r="L9"/>
  <c r="M9"/>
  <c r="K10"/>
  <c r="L10"/>
  <c r="M10"/>
  <c r="K11"/>
  <c r="L11"/>
  <c r="M11"/>
  <c r="K12"/>
  <c r="L12"/>
  <c r="M12"/>
  <c r="K13"/>
  <c r="L13"/>
  <c r="M13"/>
  <c r="K9" i="103"/>
  <c r="L9"/>
  <c r="M9"/>
  <c r="K10"/>
  <c r="L10"/>
  <c r="M10"/>
  <c r="K11"/>
  <c r="L11"/>
  <c r="M11"/>
  <c r="K12"/>
  <c r="L12"/>
  <c r="M12"/>
  <c r="K13"/>
  <c r="L13"/>
  <c r="M13"/>
  <c r="K9" i="102"/>
  <c r="L9"/>
  <c r="M9"/>
  <c r="K10"/>
  <c r="L10"/>
  <c r="M10"/>
  <c r="K11"/>
  <c r="L11"/>
  <c r="M11"/>
  <c r="K12"/>
  <c r="L12"/>
  <c r="M12"/>
  <c r="K13"/>
  <c r="L13"/>
  <c r="M13"/>
  <c r="K9" i="101"/>
  <c r="L9"/>
  <c r="M9"/>
  <c r="K10"/>
  <c r="L10"/>
  <c r="M10"/>
  <c r="K11"/>
  <c r="L11"/>
  <c r="M11"/>
  <c r="K12"/>
  <c r="L12"/>
  <c r="M12"/>
  <c r="K13"/>
  <c r="L13"/>
  <c r="M13"/>
  <c r="K9" i="100"/>
  <c r="L9"/>
  <c r="M9"/>
  <c r="K10"/>
  <c r="L10"/>
  <c r="M10"/>
  <c r="K11"/>
  <c r="L11"/>
  <c r="M11"/>
  <c r="K12"/>
  <c r="L12"/>
  <c r="M12"/>
  <c r="K13"/>
  <c r="L13"/>
  <c r="M13"/>
  <c r="K9" i="99"/>
  <c r="L9"/>
  <c r="M9"/>
  <c r="K10"/>
  <c r="L10"/>
  <c r="M10"/>
  <c r="K11"/>
  <c r="L11"/>
  <c r="M11"/>
  <c r="K12"/>
  <c r="L12"/>
  <c r="M12"/>
  <c r="K13"/>
  <c r="L13"/>
  <c r="M13"/>
  <c r="K9" i="98"/>
  <c r="L9"/>
  <c r="M9"/>
  <c r="K10"/>
  <c r="L10"/>
  <c r="M10"/>
  <c r="K11"/>
  <c r="L11"/>
  <c r="M11"/>
  <c r="K12"/>
  <c r="L12"/>
  <c r="M12"/>
  <c r="K13"/>
  <c r="L13"/>
  <c r="M13"/>
  <c r="K9" i="97"/>
  <c r="L9"/>
  <c r="M9"/>
  <c r="K10"/>
  <c r="L10"/>
  <c r="M10"/>
  <c r="K11"/>
  <c r="L11"/>
  <c r="M11"/>
  <c r="K12"/>
  <c r="L12"/>
  <c r="M12"/>
  <c r="K13"/>
  <c r="L13"/>
  <c r="M13"/>
  <c r="K9" i="96"/>
  <c r="L9"/>
  <c r="M9"/>
  <c r="K10"/>
  <c r="L10"/>
  <c r="M10"/>
  <c r="K11"/>
  <c r="L11"/>
  <c r="M11"/>
  <c r="K12"/>
  <c r="L12"/>
  <c r="M12"/>
  <c r="K13"/>
  <c r="L13"/>
  <c r="M13"/>
  <c r="K9" i="95"/>
  <c r="L9"/>
  <c r="M9"/>
  <c r="K10"/>
  <c r="L10"/>
  <c r="M10"/>
  <c r="K11"/>
  <c r="L11"/>
  <c r="M11"/>
  <c r="K12"/>
  <c r="L12"/>
  <c r="M12"/>
  <c r="K13"/>
  <c r="L13"/>
  <c r="M13"/>
  <c r="K9" i="94"/>
  <c r="L9"/>
  <c r="M9"/>
  <c r="K10"/>
  <c r="L10"/>
  <c r="M10"/>
  <c r="K11"/>
  <c r="L11"/>
  <c r="M11"/>
  <c r="K12"/>
  <c r="L12"/>
  <c r="M12"/>
  <c r="K13"/>
  <c r="L13"/>
  <c r="M13"/>
  <c r="K9" i="93"/>
  <c r="L9"/>
  <c r="M9"/>
  <c r="K10"/>
  <c r="L10"/>
  <c r="M10"/>
  <c r="K11"/>
  <c r="L11"/>
  <c r="M11"/>
  <c r="K12"/>
  <c r="L12"/>
  <c r="M12"/>
  <c r="K13"/>
  <c r="L13"/>
  <c r="M13"/>
  <c r="K9" i="92"/>
  <c r="L9"/>
  <c r="M9"/>
  <c r="K10"/>
  <c r="L10"/>
  <c r="M10"/>
  <c r="K11"/>
  <c r="L11"/>
  <c r="M11"/>
  <c r="K12"/>
  <c r="L12"/>
  <c r="M12"/>
  <c r="K13"/>
  <c r="L13"/>
  <c r="M13"/>
  <c r="K9" i="91"/>
  <c r="L9"/>
  <c r="M9"/>
  <c r="K10"/>
  <c r="L10"/>
  <c r="M10"/>
  <c r="K11"/>
  <c r="L11"/>
  <c r="M11"/>
  <c r="K12"/>
  <c r="L12"/>
  <c r="M12"/>
  <c r="K13"/>
  <c r="L13"/>
  <c r="M13"/>
  <c r="K9" i="90"/>
  <c r="L9"/>
  <c r="M9"/>
  <c r="K10"/>
  <c r="L10"/>
  <c r="M10"/>
  <c r="K11"/>
  <c r="L11"/>
  <c r="M11"/>
  <c r="K12"/>
  <c r="L12"/>
  <c r="M12"/>
  <c r="K13"/>
  <c r="L13"/>
  <c r="M13"/>
  <c r="K9" i="89"/>
  <c r="L9"/>
  <c r="M9"/>
  <c r="K10"/>
  <c r="L10"/>
  <c r="M10"/>
  <c r="K11"/>
  <c r="L11"/>
  <c r="M11"/>
  <c r="K12"/>
  <c r="L12"/>
  <c r="M12"/>
  <c r="K13"/>
  <c r="L13"/>
  <c r="M13"/>
  <c r="K9" i="88"/>
  <c r="L9"/>
  <c r="M9"/>
  <c r="K10"/>
  <c r="L10"/>
  <c r="M10"/>
  <c r="K11"/>
  <c r="L11"/>
  <c r="M11"/>
  <c r="K12"/>
  <c r="L12"/>
  <c r="M12"/>
  <c r="K13"/>
  <c r="L13"/>
  <c r="M13"/>
  <c r="K9" i="87"/>
  <c r="L9"/>
  <c r="M9"/>
  <c r="K10"/>
  <c r="L10"/>
  <c r="M10"/>
  <c r="K11"/>
  <c r="L11"/>
  <c r="M11"/>
  <c r="K12"/>
  <c r="L12"/>
  <c r="M12"/>
  <c r="K13"/>
  <c r="L13"/>
  <c r="M13"/>
  <c r="K9" i="86"/>
  <c r="L9"/>
  <c r="M9"/>
  <c r="K10"/>
  <c r="L10"/>
  <c r="M10"/>
  <c r="K11"/>
  <c r="L11"/>
  <c r="M11"/>
  <c r="K12"/>
  <c r="L12"/>
  <c r="M12"/>
  <c r="K13"/>
  <c r="L13"/>
  <c r="M13"/>
  <c r="K9" i="85"/>
  <c r="L9"/>
  <c r="M9"/>
  <c r="K10"/>
  <c r="L10"/>
  <c r="M10"/>
  <c r="K11"/>
  <c r="L11"/>
  <c r="M11"/>
  <c r="K12"/>
  <c r="L12"/>
  <c r="M12"/>
  <c r="K13"/>
  <c r="L13"/>
  <c r="M13"/>
  <c r="K9" i="84"/>
  <c r="L9"/>
  <c r="M9"/>
  <c r="K10"/>
  <c r="L10"/>
  <c r="M10"/>
  <c r="K11"/>
  <c r="L11"/>
  <c r="M11"/>
  <c r="K12"/>
  <c r="L12"/>
  <c r="M12"/>
  <c r="K13"/>
  <c r="L13"/>
  <c r="M13"/>
  <c r="K9" i="83"/>
  <c r="L9"/>
  <c r="M9"/>
  <c r="K10"/>
  <c r="L10"/>
  <c r="M10"/>
  <c r="K11"/>
  <c r="L11"/>
  <c r="M11"/>
  <c r="K12"/>
  <c r="L12"/>
  <c r="M12"/>
  <c r="K13"/>
  <c r="L13"/>
  <c r="M13"/>
  <c r="M14"/>
  <c r="K9" i="82"/>
  <c r="L9"/>
  <c r="M9"/>
  <c r="K10"/>
  <c r="L10"/>
  <c r="M10"/>
  <c r="K11"/>
  <c r="L11"/>
  <c r="M11"/>
  <c r="K12"/>
  <c r="L12"/>
  <c r="M12"/>
  <c r="K13"/>
  <c r="L13"/>
  <c r="M13"/>
  <c r="K9" i="81"/>
  <c r="L9"/>
  <c r="M9"/>
  <c r="K10"/>
  <c r="L10"/>
  <c r="M10"/>
  <c r="K11"/>
  <c r="L11"/>
  <c r="M11"/>
  <c r="K12"/>
  <c r="L12"/>
  <c r="M12"/>
  <c r="K13"/>
  <c r="L13"/>
  <c r="M13"/>
  <c r="K9" i="80"/>
  <c r="L9"/>
  <c r="M9"/>
  <c r="K10"/>
  <c r="L10"/>
  <c r="M10"/>
  <c r="K11"/>
  <c r="L11"/>
  <c r="M11"/>
  <c r="K12"/>
  <c r="L12"/>
  <c r="M12"/>
  <c r="K13"/>
  <c r="L13"/>
  <c r="M13"/>
  <c r="K9" i="79"/>
  <c r="L9"/>
  <c r="M9"/>
  <c r="K10"/>
  <c r="L10"/>
  <c r="M10"/>
  <c r="K11"/>
  <c r="L11"/>
  <c r="M11"/>
  <c r="K12"/>
  <c r="L12"/>
  <c r="M12"/>
  <c r="K13"/>
  <c r="L13"/>
  <c r="M13"/>
  <c r="K9" i="78"/>
  <c r="L9"/>
  <c r="M9"/>
  <c r="K10"/>
  <c r="L10"/>
  <c r="M10"/>
  <c r="K11"/>
  <c r="L11"/>
  <c r="M11"/>
  <c r="K12"/>
  <c r="L12"/>
  <c r="M12"/>
  <c r="K13"/>
  <c r="L13"/>
  <c r="M13"/>
  <c r="K9" i="77"/>
  <c r="L9"/>
  <c r="M9"/>
  <c r="K10"/>
  <c r="L10"/>
  <c r="M10"/>
  <c r="K11"/>
  <c r="L11"/>
  <c r="M11"/>
  <c r="K12"/>
  <c r="L12"/>
  <c r="M12"/>
  <c r="K13"/>
  <c r="L13"/>
  <c r="M13"/>
  <c r="K9" i="76"/>
  <c r="L9"/>
  <c r="M9"/>
  <c r="K10"/>
  <c r="L10"/>
  <c r="M10"/>
  <c r="K11"/>
  <c r="L11"/>
  <c r="M11"/>
  <c r="K12"/>
  <c r="L12"/>
  <c r="M12"/>
  <c r="K13"/>
  <c r="L13"/>
  <c r="M13"/>
  <c r="K9" i="75"/>
  <c r="L9"/>
  <c r="M9"/>
  <c r="K10"/>
  <c r="L10"/>
  <c r="M10"/>
  <c r="K11"/>
  <c r="L11"/>
  <c r="M11"/>
  <c r="K12"/>
  <c r="L12"/>
  <c r="M12"/>
  <c r="K13"/>
  <c r="L13"/>
  <c r="M13"/>
  <c r="K9" i="74"/>
  <c r="L9"/>
  <c r="M9"/>
  <c r="K10"/>
  <c r="L10"/>
  <c r="M10"/>
  <c r="K11"/>
  <c r="L11"/>
  <c r="M11"/>
  <c r="K12"/>
  <c r="L12"/>
  <c r="M12"/>
  <c r="K13"/>
  <c r="L13"/>
  <c r="M13"/>
  <c r="K9" i="73"/>
  <c r="L9"/>
  <c r="M9"/>
  <c r="K10"/>
  <c r="L10"/>
  <c r="M10"/>
  <c r="K11"/>
  <c r="L11"/>
  <c r="M11"/>
  <c r="K12"/>
  <c r="L12"/>
  <c r="M12"/>
  <c r="K13"/>
  <c r="L13"/>
  <c r="M13"/>
  <c r="K9" i="72"/>
  <c r="L9"/>
  <c r="M9"/>
  <c r="K10"/>
  <c r="L10"/>
  <c r="M10"/>
  <c r="K11"/>
  <c r="L11"/>
  <c r="M11"/>
  <c r="K12"/>
  <c r="L12"/>
  <c r="M12"/>
  <c r="K13"/>
  <c r="L13"/>
  <c r="M13"/>
  <c r="K9" i="71"/>
  <c r="L9"/>
  <c r="M9"/>
  <c r="K10"/>
  <c r="L10"/>
  <c r="M10"/>
  <c r="K11"/>
  <c r="L11"/>
  <c r="M11"/>
  <c r="K12"/>
  <c r="L12"/>
  <c r="M12"/>
  <c r="K13"/>
  <c r="L13"/>
  <c r="M13"/>
  <c r="K9" i="70"/>
  <c r="L9"/>
  <c r="M9"/>
  <c r="K10"/>
  <c r="L10"/>
  <c r="M10"/>
  <c r="K11"/>
  <c r="L11"/>
  <c r="M11"/>
  <c r="K12"/>
  <c r="L12"/>
  <c r="M12"/>
  <c r="K13"/>
  <c r="L13"/>
  <c r="M13"/>
  <c r="K9" i="69"/>
  <c r="L9"/>
  <c r="M9"/>
  <c r="K10"/>
  <c r="L10"/>
  <c r="M10"/>
  <c r="K11"/>
  <c r="L11"/>
  <c r="M11"/>
  <c r="K12"/>
  <c r="L12"/>
  <c r="M12"/>
  <c r="K13"/>
  <c r="L13"/>
  <c r="M13"/>
  <c r="K9" i="68"/>
  <c r="L9"/>
  <c r="M9"/>
  <c r="K10"/>
  <c r="L10"/>
  <c r="M10"/>
  <c r="K11"/>
  <c r="L11"/>
  <c r="M11"/>
  <c r="K12"/>
  <c r="L12"/>
  <c r="M12"/>
  <c r="K13"/>
  <c r="L13"/>
  <c r="M13"/>
  <c r="K9" i="67"/>
  <c r="L9"/>
  <c r="M9"/>
  <c r="K10"/>
  <c r="L10"/>
  <c r="M10"/>
  <c r="K11"/>
  <c r="L11"/>
  <c r="M11"/>
  <c r="K12"/>
  <c r="L12"/>
  <c r="M12"/>
  <c r="K13"/>
  <c r="L13"/>
  <c r="M13"/>
  <c r="K9" i="66"/>
  <c r="L9"/>
  <c r="M9"/>
  <c r="K10"/>
  <c r="L10"/>
  <c r="M10"/>
  <c r="K11"/>
  <c r="L11"/>
  <c r="M11"/>
  <c r="K12"/>
  <c r="L12"/>
  <c r="M12"/>
  <c r="K13"/>
  <c r="L13"/>
  <c r="M13"/>
  <c r="K9" i="65"/>
  <c r="L9"/>
  <c r="M9"/>
  <c r="K10"/>
  <c r="L10"/>
  <c r="M10"/>
  <c r="K11"/>
  <c r="L11"/>
  <c r="M11"/>
  <c r="K12"/>
  <c r="L12"/>
  <c r="M12"/>
  <c r="K13"/>
  <c r="L13"/>
  <c r="M13"/>
  <c r="K9" i="64"/>
  <c r="L9"/>
  <c r="M9"/>
  <c r="K10"/>
  <c r="L10"/>
  <c r="M10"/>
  <c r="K11"/>
  <c r="L11"/>
  <c r="M11"/>
  <c r="K12"/>
  <c r="L12"/>
  <c r="M12"/>
  <c r="K13"/>
  <c r="L13"/>
  <c r="M13"/>
  <c r="K9" i="63"/>
  <c r="L9"/>
  <c r="M9"/>
  <c r="K10"/>
  <c r="L10"/>
  <c r="M10"/>
  <c r="K11"/>
  <c r="L11"/>
  <c r="M11"/>
  <c r="K12"/>
  <c r="L12"/>
  <c r="M12"/>
  <c r="K13"/>
  <c r="L13"/>
  <c r="M13"/>
  <c r="K9" i="62"/>
  <c r="L9"/>
  <c r="M9"/>
  <c r="K10"/>
  <c r="L10"/>
  <c r="M10"/>
  <c r="K11"/>
  <c r="L11"/>
  <c r="M11"/>
  <c r="K12"/>
  <c r="L12"/>
  <c r="M12"/>
  <c r="K13"/>
  <c r="L13"/>
  <c r="M13"/>
  <c r="K9" i="61"/>
  <c r="L9"/>
  <c r="M9"/>
  <c r="K10"/>
  <c r="L10"/>
  <c r="M10"/>
  <c r="K11"/>
  <c r="L11"/>
  <c r="M11"/>
  <c r="K12"/>
  <c r="L12"/>
  <c r="M12"/>
  <c r="K13"/>
  <c r="L13"/>
  <c r="M13"/>
  <c r="K9" i="60"/>
  <c r="L9"/>
  <c r="M9"/>
  <c r="K10"/>
  <c r="L10"/>
  <c r="M10"/>
  <c r="K11"/>
  <c r="L11"/>
  <c r="M11"/>
  <c r="K12"/>
  <c r="L12"/>
  <c r="M12"/>
  <c r="K13"/>
  <c r="L13"/>
  <c r="M13"/>
  <c r="K9" i="58"/>
  <c r="L9"/>
  <c r="M9"/>
  <c r="K10"/>
  <c r="L10"/>
  <c r="M10"/>
  <c r="K11"/>
  <c r="L11"/>
  <c r="M11"/>
  <c r="K12"/>
  <c r="L12"/>
  <c r="M12"/>
  <c r="K13"/>
  <c r="L13"/>
  <c r="M13"/>
  <c r="K9" i="57"/>
  <c r="L9"/>
  <c r="M9"/>
  <c r="K10"/>
  <c r="L10"/>
  <c r="M10"/>
  <c r="K11"/>
  <c r="L11"/>
  <c r="M11"/>
  <c r="K12"/>
  <c r="L12"/>
  <c r="M12"/>
  <c r="K13"/>
  <c r="L13"/>
  <c r="M13"/>
  <c r="K9" i="56"/>
  <c r="L9"/>
  <c r="M9"/>
  <c r="K10"/>
  <c r="L10"/>
  <c r="M10"/>
  <c r="K11"/>
  <c r="L11"/>
  <c r="M11"/>
  <c r="K12"/>
  <c r="L12"/>
  <c r="M12"/>
  <c r="K13"/>
  <c r="L13"/>
  <c r="M13"/>
  <c r="K9" i="55"/>
  <c r="L9"/>
  <c r="M9"/>
  <c r="K10"/>
  <c r="L10"/>
  <c r="M10"/>
  <c r="K11"/>
  <c r="L11"/>
  <c r="M11"/>
  <c r="K12"/>
  <c r="L12"/>
  <c r="M12"/>
  <c r="K13"/>
  <c r="L13"/>
  <c r="M13"/>
  <c r="K9" i="54"/>
  <c r="L9"/>
  <c r="M9"/>
  <c r="K10"/>
  <c r="L10"/>
  <c r="M10"/>
  <c r="K11"/>
  <c r="L11"/>
  <c r="M11"/>
  <c r="K12"/>
  <c r="L12"/>
  <c r="M12"/>
  <c r="K13"/>
  <c r="L13"/>
  <c r="M13"/>
  <c r="K9" i="53"/>
  <c r="L9"/>
  <c r="M9"/>
  <c r="K10"/>
  <c r="L10"/>
  <c r="M10"/>
  <c r="K11"/>
  <c r="L11"/>
  <c r="M11"/>
  <c r="K12"/>
  <c r="L12"/>
  <c r="M12"/>
  <c r="K13"/>
  <c r="L13"/>
  <c r="M13"/>
  <c r="K9" i="52"/>
  <c r="L9"/>
  <c r="M9"/>
  <c r="K10"/>
  <c r="L10"/>
  <c r="M10"/>
  <c r="K11"/>
  <c r="L11"/>
  <c r="M11"/>
  <c r="K12"/>
  <c r="L12"/>
  <c r="M12"/>
  <c r="K13"/>
  <c r="L13"/>
  <c r="M13"/>
  <c r="K9" i="51"/>
  <c r="L9"/>
  <c r="M9"/>
  <c r="K10"/>
  <c r="L10"/>
  <c r="M10"/>
  <c r="K11"/>
  <c r="L11"/>
  <c r="M11"/>
  <c r="K12"/>
  <c r="L12"/>
  <c r="M12"/>
  <c r="K13"/>
  <c r="L13"/>
  <c r="M13"/>
  <c r="K9" i="50"/>
  <c r="L9"/>
  <c r="M9"/>
  <c r="K10"/>
  <c r="L10"/>
  <c r="M10"/>
  <c r="K11"/>
  <c r="L11"/>
  <c r="M11"/>
  <c r="K12"/>
  <c r="L12"/>
  <c r="M12"/>
  <c r="K13"/>
  <c r="L13"/>
  <c r="M13"/>
  <c r="K9" i="49"/>
  <c r="L9"/>
  <c r="M9"/>
  <c r="K10"/>
  <c r="L10"/>
  <c r="M10"/>
  <c r="K11"/>
  <c r="L11"/>
  <c r="M11"/>
  <c r="K12"/>
  <c r="L12"/>
  <c r="M12"/>
  <c r="K13"/>
  <c r="L13"/>
  <c r="M13"/>
  <c r="K9" i="48"/>
  <c r="L9"/>
  <c r="M9"/>
  <c r="K10"/>
  <c r="L10"/>
  <c r="M10"/>
  <c r="K11"/>
  <c r="L11"/>
  <c r="M11"/>
  <c r="K12"/>
  <c r="L12"/>
  <c r="M12"/>
  <c r="K13"/>
  <c r="L13"/>
  <c r="M13"/>
  <c r="K9" i="46"/>
  <c r="L9"/>
  <c r="M9"/>
  <c r="K10"/>
  <c r="L10"/>
  <c r="M10"/>
  <c r="K11"/>
  <c r="L11"/>
  <c r="M11"/>
  <c r="K12"/>
  <c r="L12"/>
  <c r="M12"/>
  <c r="K13"/>
  <c r="L13"/>
  <c r="M13"/>
  <c r="K9" i="45"/>
  <c r="L9"/>
  <c r="M9"/>
  <c r="K10"/>
  <c r="L10"/>
  <c r="M10"/>
  <c r="K11"/>
  <c r="L11"/>
  <c r="M11"/>
  <c r="K12"/>
  <c r="L12"/>
  <c r="M12"/>
  <c r="K13"/>
  <c r="L13"/>
  <c r="M13"/>
  <c r="K9" i="44"/>
  <c r="L9"/>
  <c r="M9"/>
  <c r="K10"/>
  <c r="L10"/>
  <c r="M10"/>
  <c r="K11"/>
  <c r="L11"/>
  <c r="M11"/>
  <c r="K12"/>
  <c r="L12"/>
  <c r="M12"/>
  <c r="K13"/>
  <c r="L13"/>
  <c r="M13"/>
  <c r="K9" i="43"/>
  <c r="L9"/>
  <c r="M9"/>
  <c r="K10"/>
  <c r="L10"/>
  <c r="M10"/>
  <c r="K11"/>
  <c r="L11"/>
  <c r="M11"/>
  <c r="K12"/>
  <c r="L12"/>
  <c r="M12"/>
  <c r="K13"/>
  <c r="L13"/>
  <c r="M13"/>
  <c r="K9" i="42"/>
  <c r="L9"/>
  <c r="M9"/>
  <c r="K10"/>
  <c r="L10"/>
  <c r="M10"/>
  <c r="K11"/>
  <c r="L11"/>
  <c r="M11"/>
  <c r="K12"/>
  <c r="L12"/>
  <c r="M12"/>
  <c r="K13"/>
  <c r="L13"/>
  <c r="M13"/>
  <c r="K9" i="41"/>
  <c r="L9"/>
  <c r="M9"/>
  <c r="K10"/>
  <c r="L10"/>
  <c r="M10"/>
  <c r="K11"/>
  <c r="L11"/>
  <c r="M11"/>
  <c r="K12"/>
  <c r="L12"/>
  <c r="M12"/>
  <c r="K13"/>
  <c r="L13"/>
  <c r="M13"/>
  <c r="K9" i="40"/>
  <c r="L9"/>
  <c r="M9"/>
  <c r="K10"/>
  <c r="L10"/>
  <c r="M10"/>
  <c r="K11"/>
  <c r="L11"/>
  <c r="M11"/>
  <c r="K12"/>
  <c r="L12"/>
  <c r="M12"/>
  <c r="K13"/>
  <c r="L13"/>
  <c r="M13"/>
  <c r="K9" i="39"/>
  <c r="L9"/>
  <c r="M9"/>
  <c r="K10"/>
  <c r="L10"/>
  <c r="M10"/>
  <c r="K11"/>
  <c r="L11"/>
  <c r="M11"/>
  <c r="K12"/>
  <c r="L12"/>
  <c r="M12"/>
  <c r="K13"/>
  <c r="L13"/>
  <c r="M13"/>
  <c r="K9" i="38"/>
  <c r="L9"/>
  <c r="M9"/>
  <c r="K10"/>
  <c r="L10"/>
  <c r="M10"/>
  <c r="K11"/>
  <c r="L11"/>
  <c r="M11"/>
  <c r="K12"/>
  <c r="L12"/>
  <c r="M12"/>
  <c r="K13"/>
  <c r="L13"/>
  <c r="M13"/>
  <c r="K9" i="37"/>
  <c r="L9"/>
  <c r="M9"/>
  <c r="K10"/>
  <c r="L10"/>
  <c r="M10"/>
  <c r="K11"/>
  <c r="L11"/>
  <c r="M11"/>
  <c r="K12"/>
  <c r="L12"/>
  <c r="M12"/>
  <c r="K13"/>
  <c r="L13"/>
  <c r="M13"/>
  <c r="K9" i="36"/>
  <c r="L9"/>
  <c r="M9"/>
  <c r="K10"/>
  <c r="L10"/>
  <c r="M10"/>
  <c r="K11"/>
  <c r="L11"/>
  <c r="M11"/>
  <c r="K12"/>
  <c r="L12"/>
  <c r="M12"/>
  <c r="K13"/>
  <c r="L13"/>
  <c r="M13"/>
  <c r="K9" i="35"/>
  <c r="L9"/>
  <c r="M9"/>
  <c r="K10"/>
  <c r="L10"/>
  <c r="M10"/>
  <c r="K11"/>
  <c r="L11"/>
  <c r="M11"/>
  <c r="K12"/>
  <c r="L12"/>
  <c r="M12"/>
  <c r="K13"/>
  <c r="L13"/>
  <c r="M13"/>
  <c r="K9" i="34"/>
  <c r="L9"/>
  <c r="M9"/>
  <c r="K10"/>
  <c r="L10"/>
  <c r="M10"/>
  <c r="K11"/>
  <c r="L11"/>
  <c r="M11"/>
  <c r="K12"/>
  <c r="L12"/>
  <c r="M12"/>
  <c r="K13"/>
  <c r="L13"/>
  <c r="M13"/>
  <c r="K9" i="33"/>
  <c r="L9"/>
  <c r="M9"/>
  <c r="K10"/>
  <c r="L10"/>
  <c r="M10"/>
  <c r="K11"/>
  <c r="L11"/>
  <c r="M11"/>
  <c r="K12"/>
  <c r="L12"/>
  <c r="M12"/>
  <c r="K13"/>
  <c r="L13"/>
  <c r="M13"/>
  <c r="K9" i="32"/>
  <c r="L9"/>
  <c r="M9"/>
  <c r="K10"/>
  <c r="L10"/>
  <c r="M10"/>
  <c r="K11"/>
  <c r="L11"/>
  <c r="M11"/>
  <c r="K12"/>
  <c r="L12"/>
  <c r="M12"/>
  <c r="K13"/>
  <c r="L13"/>
  <c r="M13"/>
  <c r="K9" i="31"/>
  <c r="L9"/>
  <c r="M9"/>
  <c r="K10"/>
  <c r="L10"/>
  <c r="M10"/>
  <c r="K11"/>
  <c r="L11"/>
  <c r="M11"/>
  <c r="K12"/>
  <c r="L12"/>
  <c r="M12"/>
  <c r="K13"/>
  <c r="L13"/>
  <c r="M13"/>
  <c r="K9" i="30"/>
  <c r="L9"/>
  <c r="M9"/>
  <c r="K10"/>
  <c r="L10"/>
  <c r="M10"/>
  <c r="K11"/>
  <c r="L11"/>
  <c r="M11"/>
  <c r="K12"/>
  <c r="L12"/>
  <c r="M12"/>
  <c r="K13"/>
  <c r="L13"/>
  <c r="M13"/>
  <c r="K9" i="29"/>
  <c r="L9"/>
  <c r="M9"/>
  <c r="K10"/>
  <c r="L10"/>
  <c r="M10"/>
  <c r="K11"/>
  <c r="L11"/>
  <c r="M11"/>
  <c r="K12"/>
  <c r="L12"/>
  <c r="M12"/>
  <c r="K13"/>
  <c r="L13"/>
  <c r="M13"/>
  <c r="K9" i="28"/>
  <c r="L9"/>
  <c r="M9"/>
  <c r="K10"/>
  <c r="L10"/>
  <c r="M10"/>
  <c r="K11"/>
  <c r="L11"/>
  <c r="M11"/>
  <c r="K12"/>
  <c r="L12"/>
  <c r="M12"/>
  <c r="K13"/>
  <c r="L13"/>
  <c r="M13"/>
  <c r="K9" i="27"/>
  <c r="L9"/>
  <c r="M9"/>
  <c r="K10"/>
  <c r="L10"/>
  <c r="M10"/>
  <c r="K11"/>
  <c r="L11"/>
  <c r="M11"/>
  <c r="K12"/>
  <c r="L12"/>
  <c r="M12"/>
  <c r="K13"/>
  <c r="L13"/>
  <c r="M13"/>
  <c r="K9" i="26"/>
  <c r="L9"/>
  <c r="M9"/>
  <c r="K10"/>
  <c r="L10"/>
  <c r="M10"/>
  <c r="K11"/>
  <c r="L11"/>
  <c r="M11"/>
  <c r="K12"/>
  <c r="L12"/>
  <c r="M12"/>
  <c r="K13"/>
  <c r="L13"/>
  <c r="M13"/>
  <c r="K9" i="25"/>
  <c r="L9"/>
  <c r="M9"/>
  <c r="K10"/>
  <c r="L10"/>
  <c r="M10"/>
  <c r="K11"/>
  <c r="L11"/>
  <c r="M11"/>
  <c r="K12"/>
  <c r="L12"/>
  <c r="M12"/>
  <c r="K13"/>
  <c r="L13"/>
  <c r="M13"/>
  <c r="K9" i="24"/>
  <c r="L9"/>
  <c r="M9"/>
  <c r="K10"/>
  <c r="L10"/>
  <c r="M10"/>
  <c r="K11"/>
  <c r="L11"/>
  <c r="M11"/>
  <c r="K12"/>
  <c r="L12"/>
  <c r="M12"/>
  <c r="K13"/>
  <c r="L13"/>
  <c r="M13"/>
  <c r="K9" i="23"/>
  <c r="L9"/>
  <c r="M9"/>
  <c r="K10"/>
  <c r="L10"/>
  <c r="M10"/>
  <c r="K11"/>
  <c r="L11"/>
  <c r="M11"/>
  <c r="K12"/>
  <c r="L12"/>
  <c r="M12"/>
  <c r="K13"/>
  <c r="L13"/>
  <c r="M13"/>
  <c r="K9" i="22"/>
  <c r="L9"/>
  <c r="M9"/>
  <c r="K10"/>
  <c r="L10"/>
  <c r="M10"/>
  <c r="K11"/>
  <c r="L11"/>
  <c r="M11"/>
  <c r="K12"/>
  <c r="L12"/>
  <c r="M12"/>
  <c r="K13"/>
  <c r="L13"/>
  <c r="M13"/>
  <c r="K9" i="21"/>
  <c r="L9"/>
  <c r="M9"/>
  <c r="K10"/>
  <c r="L10"/>
  <c r="M10"/>
  <c r="K11"/>
  <c r="L11"/>
  <c r="M11"/>
  <c r="K12"/>
  <c r="L12"/>
  <c r="M12"/>
  <c r="K13"/>
  <c r="L13"/>
  <c r="M13"/>
  <c r="K9" i="20"/>
  <c r="L9"/>
  <c r="M9"/>
  <c r="K10"/>
  <c r="L10"/>
  <c r="M10"/>
  <c r="K11"/>
  <c r="L11"/>
  <c r="M11"/>
  <c r="K12"/>
  <c r="L12"/>
  <c r="M12"/>
  <c r="K13"/>
  <c r="L13"/>
  <c r="M13"/>
  <c r="K9" i="19"/>
  <c r="L9"/>
  <c r="M9"/>
  <c r="K10"/>
  <c r="L10"/>
  <c r="M10"/>
  <c r="K11"/>
  <c r="L11"/>
  <c r="M11"/>
  <c r="K12"/>
  <c r="L12"/>
  <c r="M12"/>
  <c r="K13"/>
  <c r="L13"/>
  <c r="M13"/>
  <c r="K9" i="18"/>
  <c r="L9"/>
  <c r="M9"/>
  <c r="K10"/>
  <c r="L10"/>
  <c r="M10"/>
  <c r="K11"/>
  <c r="L11"/>
  <c r="M11"/>
  <c r="K12"/>
  <c r="L12"/>
  <c r="M12"/>
  <c r="K13"/>
  <c r="L13"/>
  <c r="M13"/>
  <c r="K9" i="17"/>
  <c r="L9"/>
  <c r="M9"/>
  <c r="K10"/>
  <c r="L10"/>
  <c r="M10"/>
  <c r="K11"/>
  <c r="L11"/>
  <c r="M11"/>
  <c r="K12"/>
  <c r="L12"/>
  <c r="M12"/>
  <c r="K13"/>
  <c r="L13"/>
  <c r="M13"/>
  <c r="K9" i="16"/>
  <c r="L9"/>
  <c r="M9"/>
  <c r="K10"/>
  <c r="L10"/>
  <c r="M10"/>
  <c r="K11"/>
  <c r="L11"/>
  <c r="M11"/>
  <c r="K12"/>
  <c r="L12"/>
  <c r="M12"/>
  <c r="K13"/>
  <c r="L13"/>
  <c r="M13"/>
  <c r="K9" i="15"/>
  <c r="L9"/>
  <c r="M9"/>
  <c r="K10"/>
  <c r="L10"/>
  <c r="M10"/>
  <c r="K11"/>
  <c r="L11"/>
  <c r="M11"/>
  <c r="K12"/>
  <c r="L12"/>
  <c r="M12"/>
  <c r="K13"/>
  <c r="L13"/>
  <c r="M13"/>
  <c r="K9" i="14"/>
  <c r="L9"/>
  <c r="M9"/>
  <c r="K10"/>
  <c r="L10"/>
  <c r="M10"/>
  <c r="K11"/>
  <c r="L11"/>
  <c r="M11"/>
  <c r="K12"/>
  <c r="L12"/>
  <c r="M12"/>
  <c r="K13"/>
  <c r="L13"/>
  <c r="M13"/>
  <c r="K9" i="13"/>
  <c r="L9"/>
  <c r="M9"/>
  <c r="K10"/>
  <c r="L10"/>
  <c r="M10"/>
  <c r="K11"/>
  <c r="L11"/>
  <c r="M11"/>
  <c r="K12"/>
  <c r="L12"/>
  <c r="M12"/>
  <c r="K13"/>
  <c r="L13"/>
  <c r="M13"/>
  <c r="K9" i="12"/>
  <c r="L9"/>
  <c r="M9"/>
  <c r="K10"/>
  <c r="L10"/>
  <c r="M10"/>
  <c r="K11"/>
  <c r="L11"/>
  <c r="M11"/>
  <c r="K12"/>
  <c r="L12"/>
  <c r="M12"/>
  <c r="K13"/>
  <c r="L13"/>
  <c r="M13"/>
  <c r="K9" i="11"/>
  <c r="L9"/>
  <c r="M9"/>
  <c r="K10"/>
  <c r="L10"/>
  <c r="M10"/>
  <c r="K11"/>
  <c r="L11"/>
  <c r="M11"/>
  <c r="K12"/>
  <c r="L12"/>
  <c r="M12"/>
  <c r="K13"/>
  <c r="L13"/>
  <c r="M13"/>
  <c r="K9" i="10"/>
  <c r="L9"/>
  <c r="M9"/>
  <c r="K10"/>
  <c r="L10"/>
  <c r="M10"/>
  <c r="K11"/>
  <c r="L11"/>
  <c r="M11"/>
  <c r="K12"/>
  <c r="L12"/>
  <c r="M12"/>
  <c r="K13"/>
  <c r="L13"/>
  <c r="M13"/>
  <c r="K9" i="9"/>
  <c r="L9"/>
  <c r="M9"/>
  <c r="K10"/>
  <c r="L10"/>
  <c r="M10"/>
  <c r="K11"/>
  <c r="L11"/>
  <c r="M11"/>
  <c r="K12"/>
  <c r="L12"/>
  <c r="M12"/>
  <c r="K13"/>
  <c r="L13"/>
  <c r="M13"/>
  <c r="K9" i="8"/>
  <c r="L9"/>
  <c r="M9"/>
  <c r="K10"/>
  <c r="L10"/>
  <c r="M10"/>
  <c r="K11"/>
  <c r="L11"/>
  <c r="M11"/>
  <c r="K12"/>
  <c r="L12"/>
  <c r="M12"/>
  <c r="K13"/>
  <c r="L13"/>
  <c r="M13"/>
  <c r="K9" i="7"/>
  <c r="L9"/>
  <c r="M9"/>
  <c r="K10"/>
  <c r="L10"/>
  <c r="M10"/>
  <c r="K11"/>
  <c r="L11"/>
  <c r="M11"/>
  <c r="K12"/>
  <c r="L12"/>
  <c r="M12"/>
  <c r="K13"/>
  <c r="L13"/>
  <c r="M13"/>
  <c r="K9" i="6"/>
  <c r="L9"/>
  <c r="M9"/>
  <c r="K10"/>
  <c r="L10"/>
  <c r="M10"/>
  <c r="K11"/>
  <c r="L11"/>
  <c r="M11"/>
  <c r="K12"/>
  <c r="L12"/>
  <c r="M12"/>
  <c r="K13"/>
  <c r="L13"/>
  <c r="M13"/>
  <c r="K9" i="5"/>
  <c r="L9"/>
  <c r="M9"/>
  <c r="K10"/>
  <c r="L10"/>
  <c r="M10"/>
  <c r="K11"/>
  <c r="L11"/>
  <c r="M11"/>
  <c r="K12"/>
  <c r="L12"/>
  <c r="M12"/>
  <c r="K13"/>
  <c r="L13"/>
  <c r="M13"/>
  <c r="K9" i="1"/>
  <c r="L9"/>
  <c r="M9"/>
  <c r="K10"/>
  <c r="L10"/>
  <c r="M10"/>
  <c r="K11"/>
  <c r="L11"/>
  <c r="M11"/>
  <c r="K12"/>
  <c r="L12"/>
  <c r="M12"/>
  <c r="K13"/>
  <c r="L13"/>
  <c r="M13"/>
  <c r="K9" i="4"/>
  <c r="L9"/>
  <c r="M9"/>
  <c r="K10"/>
  <c r="L10"/>
  <c r="M10"/>
  <c r="K11"/>
  <c r="L11"/>
  <c r="M11"/>
  <c r="K12"/>
  <c r="L12"/>
  <c r="M12"/>
  <c r="K13"/>
  <c r="L13"/>
  <c r="M13"/>
  <c r="C3" i="59" l="1"/>
  <c r="D11"/>
</calcChain>
</file>

<file path=xl/sharedStrings.xml><?xml version="1.0" encoding="utf-8"?>
<sst xmlns="http://schemas.openxmlformats.org/spreadsheetml/2006/main" count="4107" uniqueCount="64">
  <si>
    <t>Edison State College Richard H. Rush Weekly Door Count Form</t>
  </si>
  <si>
    <t>Week Of:</t>
  </si>
  <si>
    <t>Monday</t>
  </si>
  <si>
    <t>Tuesday</t>
  </si>
  <si>
    <t>Wednesday</t>
  </si>
  <si>
    <t>Thursday</t>
  </si>
  <si>
    <t>Friday</t>
  </si>
  <si>
    <t>Count Open</t>
  </si>
  <si>
    <t>Count Close</t>
  </si>
  <si>
    <t>Front Entrance</t>
  </si>
  <si>
    <t>Gallery Stairway</t>
  </si>
  <si>
    <t>Third Floor</t>
  </si>
  <si>
    <t>7:30am</t>
  </si>
  <si>
    <t>4:00pm</t>
  </si>
  <si>
    <t>10:00am</t>
  </si>
  <si>
    <t>2:00pm</t>
  </si>
  <si>
    <t>9pm/4pm</t>
  </si>
  <si>
    <t>Instructions:</t>
  </si>
  <si>
    <t>At the opening and close of each day please take the number on the counter for each door at the times specified at the top of each column. Give to Steve after form is full.</t>
  </si>
  <si>
    <t>Total Monday</t>
  </si>
  <si>
    <t>Total Tuesday</t>
  </si>
  <si>
    <t>Total Wednesday</t>
  </si>
  <si>
    <t>Total Thursday</t>
  </si>
  <si>
    <t>Total Friday</t>
  </si>
  <si>
    <t xml:space="preserve"> </t>
  </si>
  <si>
    <t>Total amount divided by 2</t>
  </si>
  <si>
    <t>Raw Total</t>
  </si>
  <si>
    <t>Total amount divded by 2 adjusted with added 4% margin of error.</t>
  </si>
  <si>
    <t>Avarage Count By Day</t>
  </si>
  <si>
    <t>Total</t>
  </si>
  <si>
    <t>Month</t>
  </si>
  <si>
    <t>Monday - Thursday</t>
  </si>
  <si>
    <t>June 2011</t>
  </si>
  <si>
    <t>July 2011</t>
  </si>
  <si>
    <t>August 2011</t>
  </si>
  <si>
    <t>September 2011</t>
  </si>
  <si>
    <t>October 2011</t>
  </si>
  <si>
    <t>November 2011</t>
  </si>
  <si>
    <t>December 2011*</t>
  </si>
  <si>
    <t>January 2012</t>
  </si>
  <si>
    <t>*Excluding Final Exam Week</t>
  </si>
  <si>
    <t>May 2011</t>
  </si>
  <si>
    <t>April 2011</t>
  </si>
  <si>
    <t>March 2011</t>
  </si>
  <si>
    <t>February 2011</t>
  </si>
  <si>
    <t>January 2011</t>
  </si>
  <si>
    <t>January 2010</t>
  </si>
  <si>
    <t>February 2010</t>
  </si>
  <si>
    <t>March 2010</t>
  </si>
  <si>
    <t>April 2010</t>
  </si>
  <si>
    <t>May 2010</t>
  </si>
  <si>
    <t>June 2010</t>
  </si>
  <si>
    <t>July 2010</t>
  </si>
  <si>
    <t>August 2010</t>
  </si>
  <si>
    <t>September 2010</t>
  </si>
  <si>
    <t>October 2010</t>
  </si>
  <si>
    <t>November 2010</t>
  </si>
  <si>
    <t>December 2010*</t>
  </si>
  <si>
    <t>December 2009*</t>
  </si>
  <si>
    <t>February 2012</t>
  </si>
  <si>
    <t>March 2012</t>
  </si>
  <si>
    <t>April 2012</t>
  </si>
  <si>
    <t>May 2012</t>
  </si>
  <si>
    <t>June 2012</t>
  </si>
</sst>
</file>

<file path=xl/styles.xml><?xml version="1.0" encoding="utf-8"?>
<styleSheet xmlns="http://schemas.openxmlformats.org/spreadsheetml/2006/main">
  <fonts count="7">
    <font>
      <sz val="10"/>
      <name val="Arial"/>
    </font>
    <font>
      <b/>
      <sz val="10"/>
      <name val="Arial"/>
      <family val="2"/>
    </font>
    <font>
      <b/>
      <sz val="16"/>
      <name val="Times New Roman"/>
      <family val="1"/>
    </font>
    <font>
      <sz val="8"/>
      <name val="Arial"/>
    </font>
    <font>
      <sz val="10"/>
      <name val="Arial"/>
      <family val="2"/>
    </font>
    <font>
      <sz val="12"/>
      <name val="Arial"/>
      <family val="2"/>
    </font>
    <font>
      <sz val="12"/>
      <color theme="1"/>
      <name val="Arial"/>
      <family val="2"/>
    </font>
  </fonts>
  <fills count="5">
    <fill>
      <patternFill patternType="none"/>
    </fill>
    <fill>
      <patternFill patternType="gray125"/>
    </fill>
    <fill>
      <patternFill patternType="solid">
        <fgColor indexed="8"/>
        <bgColor indexed="64"/>
      </patternFill>
    </fill>
    <fill>
      <patternFill patternType="solid">
        <fgColor indexed="23"/>
        <bgColor indexed="64"/>
      </patternFill>
    </fill>
    <fill>
      <patternFill patternType="solid">
        <fgColor theme="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
    <xf numFmtId="0" fontId="0" fillId="0" borderId="0"/>
  </cellStyleXfs>
  <cellXfs count="40">
    <xf numFmtId="0" fontId="0" fillId="0" borderId="0" xfId="0"/>
    <xf numFmtId="0" fontId="0" fillId="0" borderId="0" xfId="0" applyBorder="1"/>
    <xf numFmtId="0" fontId="0" fillId="0" borderId="1" xfId="0" applyBorder="1"/>
    <xf numFmtId="20" fontId="1" fillId="0" borderId="0" xfId="0" applyNumberFormat="1" applyFont="1" applyBorder="1"/>
    <xf numFmtId="0" fontId="1" fillId="0" borderId="0" xfId="0" applyFont="1" applyBorder="1"/>
    <xf numFmtId="0" fontId="1" fillId="0" borderId="0" xfId="0" applyFont="1"/>
    <xf numFmtId="14" fontId="0" fillId="0" borderId="2" xfId="0" applyNumberFormat="1" applyBorder="1"/>
    <xf numFmtId="0" fontId="4" fillId="0" borderId="0" xfId="0" applyFont="1"/>
    <xf numFmtId="0" fontId="0" fillId="2" borderId="1" xfId="0" applyFill="1" applyBorder="1"/>
    <xf numFmtId="0" fontId="0" fillId="0" borderId="1" xfId="0" applyFill="1" applyBorder="1"/>
    <xf numFmtId="0" fontId="0" fillId="0" borderId="0" xfId="0" applyFill="1"/>
    <xf numFmtId="0" fontId="0" fillId="3" borderId="1" xfId="0" applyFill="1" applyBorder="1"/>
    <xf numFmtId="0" fontId="0" fillId="4" borderId="1" xfId="0" applyFill="1" applyBorder="1"/>
    <xf numFmtId="0" fontId="0" fillId="0" borderId="0" xfId="0" applyAlignment="1">
      <alignment horizontal="right"/>
    </xf>
    <xf numFmtId="0" fontId="6" fillId="0" borderId="3" xfId="0" applyFont="1" applyBorder="1" applyAlignment="1">
      <alignment vertical="top" wrapText="1"/>
    </xf>
    <xf numFmtId="0" fontId="6" fillId="0" borderId="4" xfId="0" applyFont="1" applyBorder="1" applyAlignment="1">
      <alignment vertical="top" wrapText="1"/>
    </xf>
    <xf numFmtId="49" fontId="6" fillId="0" borderId="5" xfId="0" applyNumberFormat="1" applyFont="1" applyBorder="1" applyAlignment="1">
      <alignment vertical="top" wrapText="1"/>
    </xf>
    <xf numFmtId="1" fontId="6" fillId="0" borderId="6" xfId="0" applyNumberFormat="1" applyFont="1" applyBorder="1" applyAlignment="1">
      <alignment vertical="top" wrapText="1"/>
    </xf>
    <xf numFmtId="1" fontId="0" fillId="0" borderId="0" xfId="0" applyNumberFormat="1"/>
    <xf numFmtId="49" fontId="6" fillId="0" borderId="7" xfId="0" applyNumberFormat="1" applyFont="1" applyBorder="1" applyAlignment="1">
      <alignment vertical="top" wrapText="1"/>
    </xf>
    <xf numFmtId="1" fontId="6" fillId="0" borderId="8" xfId="0" applyNumberFormat="1" applyFont="1" applyBorder="1" applyAlignment="1">
      <alignment vertical="top" wrapText="1"/>
    </xf>
    <xf numFmtId="1" fontId="6" fillId="0" borderId="3" xfId="0" applyNumberFormat="1" applyFont="1" applyBorder="1" applyAlignment="1">
      <alignment vertical="top" wrapText="1"/>
    </xf>
    <xf numFmtId="49" fontId="6" fillId="0" borderId="9" xfId="0" applyNumberFormat="1" applyFont="1" applyBorder="1" applyAlignment="1">
      <alignment vertical="top" wrapText="1"/>
    </xf>
    <xf numFmtId="1" fontId="6" fillId="0" borderId="10" xfId="0" applyNumberFormat="1" applyFont="1" applyBorder="1" applyAlignment="1">
      <alignment vertical="top" wrapText="1"/>
    </xf>
    <xf numFmtId="1" fontId="5" fillId="0" borderId="11" xfId="0" applyNumberFormat="1" applyFont="1" applyBorder="1"/>
    <xf numFmtId="1" fontId="5" fillId="0" borderId="12" xfId="0" applyNumberFormat="1" applyFont="1" applyBorder="1"/>
    <xf numFmtId="1" fontId="5" fillId="0" borderId="10" xfId="0" applyNumberFormat="1" applyFont="1" applyBorder="1"/>
    <xf numFmtId="49" fontId="6" fillId="0" borderId="3" xfId="0" applyNumberFormat="1" applyFont="1" applyBorder="1" applyAlignment="1">
      <alignment vertical="top" wrapText="1"/>
    </xf>
    <xf numFmtId="0" fontId="0" fillId="0" borderId="12" xfId="0" applyBorder="1"/>
    <xf numFmtId="14" fontId="0" fillId="0" borderId="0" xfId="0" applyNumberFormat="1"/>
    <xf numFmtId="1" fontId="5" fillId="0" borderId="3" xfId="0" applyNumberFormat="1" applyFont="1" applyBorder="1"/>
    <xf numFmtId="49" fontId="6" fillId="0" borderId="0" xfId="0" applyNumberFormat="1" applyFont="1" applyBorder="1" applyAlignment="1">
      <alignment vertical="top" wrapText="1"/>
    </xf>
    <xf numFmtId="1" fontId="5" fillId="0" borderId="0" xfId="0" applyNumberFormat="1" applyFont="1" applyBorder="1"/>
    <xf numFmtId="1" fontId="0" fillId="0" borderId="0" xfId="0" applyNumberFormat="1" applyBorder="1"/>
    <xf numFmtId="0" fontId="0" fillId="0" borderId="0" xfId="0" applyAlignment="1">
      <alignment vertical="top" wrapText="1"/>
    </xf>
    <xf numFmtId="0" fontId="2" fillId="0" borderId="0" xfId="0" applyFont="1" applyAlignment="1">
      <alignment horizontal="center"/>
    </xf>
    <xf numFmtId="0" fontId="1" fillId="0" borderId="0" xfId="0" applyFont="1" applyBorder="1" applyAlignment="1">
      <alignment horizontal="center"/>
    </xf>
    <xf numFmtId="0" fontId="1" fillId="0" borderId="0" xfId="0" applyFont="1" applyAlignment="1">
      <alignment horizontal="center"/>
    </xf>
    <xf numFmtId="49" fontId="6" fillId="0" borderId="13" xfId="0" applyNumberFormat="1" applyFont="1" applyFill="1" applyBorder="1" applyAlignment="1">
      <alignment horizontal="left" wrapText="1"/>
    </xf>
    <xf numFmtId="49" fontId="6" fillId="0" borderId="12" xfId="0" applyNumberFormat="1" applyFont="1" applyFill="1" applyBorder="1" applyAlignment="1">
      <alignment horizontal="lef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worksheet" Target="worksheets/sheet118.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11/30/2009 </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4225507846205221"/>
          <c:y val="0.14774281805745557"/>
          <c:w val="0.84299305755290199"/>
          <c:h val="0.64979480164158721"/>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'11-30-2009'!$J$9:$J$13</c:f>
              <c:strCache>
                <c:ptCount val="5"/>
                <c:pt idx="0">
                  <c:v>Total Monday</c:v>
                </c:pt>
                <c:pt idx="1">
                  <c:v>Total Tuesday</c:v>
                </c:pt>
                <c:pt idx="2">
                  <c:v>Total Wednesday</c:v>
                </c:pt>
                <c:pt idx="3">
                  <c:v>Total Thursday</c:v>
                </c:pt>
                <c:pt idx="4">
                  <c:v>Total Friday</c:v>
                </c:pt>
              </c:strCache>
            </c:strRef>
          </c:cat>
          <c:val>
            <c:numRef>
              <c:f>'11-30-2009'!$K$9:$K$13</c:f>
              <c:numCache>
                <c:formatCode>General</c:formatCode>
                <c:ptCount val="5"/>
                <c:pt idx="0">
                  <c:v>0</c:v>
                </c:pt>
                <c:pt idx="1">
                  <c:v>2345</c:v>
                </c:pt>
                <c:pt idx="2">
                  <c:v>2073.5</c:v>
                </c:pt>
                <c:pt idx="3">
                  <c:v>2071.5</c:v>
                </c:pt>
                <c:pt idx="4">
                  <c:v>911.5</c:v>
                </c:pt>
              </c:numCache>
            </c:numRef>
          </c:val>
        </c:ser>
        <c:marker val="1"/>
        <c:axId val="79933824"/>
        <c:axId val="79936128"/>
      </c:lineChart>
      <c:catAx>
        <c:axId val="79933824"/>
        <c:scaling>
          <c:orientation val="minMax"/>
        </c:scaling>
        <c:axPos val="b"/>
        <c:title>
          <c:tx>
            <c:rich>
              <a:bodyPr/>
              <a:lstStyle/>
              <a:p>
                <a:pPr>
                  <a:defRPr sz="1775" b="1" i="0" u="none" strike="noStrike" baseline="0">
                    <a:solidFill>
                      <a:srgbClr val="000000"/>
                    </a:solidFill>
                    <a:latin typeface="Arial"/>
                    <a:ea typeface="Arial"/>
                    <a:cs typeface="Arial"/>
                  </a:defRPr>
                </a:pPr>
                <a:r>
                  <a:t>Day of Week</a:t>
                </a:r>
              </a:p>
            </c:rich>
          </c:tx>
          <c:layout>
            <c:manualLayout>
              <c:xMode val="edge"/>
              <c:yMode val="edge"/>
              <c:x val="0.4847209799512680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79936128"/>
        <c:crosses val="autoZero"/>
        <c:auto val="1"/>
        <c:lblAlgn val="ctr"/>
        <c:lblOffset val="100"/>
        <c:tickLblSkip val="1"/>
        <c:tickMarkSkip val="1"/>
      </c:catAx>
      <c:valAx>
        <c:axId val="7993612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t>Number of Patrons</a:t>
                </a:r>
              </a:p>
            </c:rich>
          </c:tx>
          <c:layout>
            <c:manualLayout>
              <c:xMode val="edge"/>
              <c:yMode val="edge"/>
              <c:x val="1.6859852476290831E-2"/>
              <c:y val="0.31874145006839938"/>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79933824"/>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02/22/2010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4225507846205221"/>
          <c:y val="0.14774281805745557"/>
          <c:w val="0.84299305755290199"/>
          <c:h val="0.64979480164158721"/>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'02-22-2010'!$J$9:$J$13</c:f>
              <c:strCache>
                <c:ptCount val="5"/>
                <c:pt idx="0">
                  <c:v>Total Monday</c:v>
                </c:pt>
                <c:pt idx="1">
                  <c:v>Total Tuesday</c:v>
                </c:pt>
                <c:pt idx="2">
                  <c:v>Total Wednesday</c:v>
                </c:pt>
                <c:pt idx="3">
                  <c:v>Total Thursday</c:v>
                </c:pt>
                <c:pt idx="4">
                  <c:v>Total Friday</c:v>
                </c:pt>
              </c:strCache>
            </c:strRef>
          </c:cat>
          <c:val>
            <c:numRef>
              <c:f>'02-22-2010'!$K$9:$K$13</c:f>
              <c:numCache>
                <c:formatCode>General</c:formatCode>
                <c:ptCount val="5"/>
                <c:pt idx="0">
                  <c:v>2148</c:v>
                </c:pt>
                <c:pt idx="1">
                  <c:v>1951</c:v>
                </c:pt>
                <c:pt idx="2">
                  <c:v>2090</c:v>
                </c:pt>
                <c:pt idx="3">
                  <c:v>1815</c:v>
                </c:pt>
                <c:pt idx="4">
                  <c:v>878.5</c:v>
                </c:pt>
              </c:numCache>
            </c:numRef>
          </c:val>
        </c:ser>
        <c:marker val="1"/>
        <c:axId val="96901376"/>
        <c:axId val="96916224"/>
      </c:lineChart>
      <c:catAx>
        <c:axId val="96901376"/>
        <c:scaling>
          <c:orientation val="minMax"/>
        </c:scaling>
        <c:axPos val="b"/>
        <c:title>
          <c:tx>
            <c:rich>
              <a:bodyPr/>
              <a:lstStyle/>
              <a:p>
                <a:pPr>
                  <a:defRPr sz="1775" b="1" i="0" u="none" strike="noStrike" baseline="0">
                    <a:solidFill>
                      <a:srgbClr val="000000"/>
                    </a:solidFill>
                    <a:latin typeface="Arial"/>
                    <a:ea typeface="Arial"/>
                    <a:cs typeface="Arial"/>
                  </a:defRPr>
                </a:pPr>
                <a:r>
                  <a:t>Day of Week</a:t>
                </a:r>
              </a:p>
            </c:rich>
          </c:tx>
          <c:layout>
            <c:manualLayout>
              <c:xMode val="edge"/>
              <c:yMode val="edge"/>
              <c:x val="0.4847209799512680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6916224"/>
        <c:crosses val="autoZero"/>
        <c:auto val="1"/>
        <c:lblAlgn val="ctr"/>
        <c:lblOffset val="100"/>
        <c:tickLblSkip val="1"/>
        <c:tickMarkSkip val="1"/>
      </c:catAx>
      <c:valAx>
        <c:axId val="96916224"/>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t>Number of Patrons</a:t>
                </a:r>
              </a:p>
            </c:rich>
          </c:tx>
          <c:layout>
            <c:manualLayout>
              <c:xMode val="edge"/>
              <c:yMode val="edge"/>
              <c:x val="1.6859852476290831E-2"/>
              <c:y val="0.31874145006839938"/>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6901376"/>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10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11/28/2011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992"/>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'11-28-2011'!$J$9:$J$13</c:f>
              <c:strCache>
                <c:ptCount val="5"/>
                <c:pt idx="0">
                  <c:v>Total Monday</c:v>
                </c:pt>
                <c:pt idx="1">
                  <c:v>Total Tuesday</c:v>
                </c:pt>
                <c:pt idx="2">
                  <c:v>Total Wednesday</c:v>
                </c:pt>
                <c:pt idx="3">
                  <c:v>Total Thursday</c:v>
                </c:pt>
                <c:pt idx="4">
                  <c:v>Total Friday</c:v>
                </c:pt>
              </c:strCache>
            </c:strRef>
          </c:cat>
          <c:val>
            <c:numRef>
              <c:f>'11-28-2011'!$K$9:$K$13</c:f>
              <c:numCache>
                <c:formatCode>General</c:formatCode>
                <c:ptCount val="5"/>
                <c:pt idx="0">
                  <c:v>1823</c:v>
                </c:pt>
                <c:pt idx="1">
                  <c:v>2321.5</c:v>
                </c:pt>
                <c:pt idx="2">
                  <c:v>1746.5</c:v>
                </c:pt>
                <c:pt idx="3">
                  <c:v>2282</c:v>
                </c:pt>
                <c:pt idx="4">
                  <c:v>723.5</c:v>
                </c:pt>
              </c:numCache>
            </c:numRef>
          </c:val>
        </c:ser>
        <c:marker val="1"/>
        <c:axId val="104474880"/>
        <c:axId val="104514304"/>
      </c:lineChart>
      <c:catAx>
        <c:axId val="104474880"/>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4514304"/>
        <c:crosses val="autoZero"/>
        <c:auto val="1"/>
        <c:lblAlgn val="ctr"/>
        <c:lblOffset val="100"/>
        <c:tickLblSkip val="1"/>
        <c:tickMarkSkip val="1"/>
      </c:catAx>
      <c:valAx>
        <c:axId val="104514304"/>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4474880"/>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399" r="0.75000000000001399" t="1" header="0.5" footer="0.5"/>
    <c:pageSetup orientation="landscape"/>
  </c:printSettings>
</c:chartSpace>
</file>

<file path=xl/charts/chart10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12/05/2011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998"/>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'12-05-2011'!$J$9:$J$13</c:f>
              <c:strCache>
                <c:ptCount val="5"/>
                <c:pt idx="0">
                  <c:v>Total Monday</c:v>
                </c:pt>
                <c:pt idx="1">
                  <c:v>Total Tuesday</c:v>
                </c:pt>
                <c:pt idx="2">
                  <c:v>Total Wednesday</c:v>
                </c:pt>
                <c:pt idx="3">
                  <c:v>Total Thursday</c:v>
                </c:pt>
                <c:pt idx="4">
                  <c:v>Total Friday</c:v>
                </c:pt>
              </c:strCache>
            </c:strRef>
          </c:cat>
          <c:val>
            <c:numRef>
              <c:f>'12-05-2011'!$K$9:$K$13</c:f>
              <c:numCache>
                <c:formatCode>General</c:formatCode>
                <c:ptCount val="5"/>
                <c:pt idx="0">
                  <c:v>1416</c:v>
                </c:pt>
                <c:pt idx="1">
                  <c:v>1811.5</c:v>
                </c:pt>
                <c:pt idx="2">
                  <c:v>1128.5</c:v>
                </c:pt>
                <c:pt idx="3">
                  <c:v>1028.5</c:v>
                </c:pt>
                <c:pt idx="4">
                  <c:v>206</c:v>
                </c:pt>
              </c:numCache>
            </c:numRef>
          </c:val>
        </c:ser>
        <c:marker val="1"/>
        <c:axId val="104567168"/>
        <c:axId val="104569472"/>
      </c:lineChart>
      <c:catAx>
        <c:axId val="104567168"/>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4569472"/>
        <c:crosses val="autoZero"/>
        <c:auto val="1"/>
        <c:lblAlgn val="ctr"/>
        <c:lblOffset val="100"/>
        <c:tickLblSkip val="1"/>
        <c:tickMarkSkip val="1"/>
      </c:catAx>
      <c:valAx>
        <c:axId val="104569472"/>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456716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21" r="0.75000000000001421" t="1" header="0.5" footer="0.5"/>
    <c:pageSetup orientation="landscape"/>
  </c:printSettings>
</c:chartSpace>
</file>

<file path=xl/charts/chart10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12/12/2011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6006"/>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'12-12-2011'!$J$9:$J$13</c:f>
              <c:strCache>
                <c:ptCount val="5"/>
                <c:pt idx="0">
                  <c:v>Total Monday</c:v>
                </c:pt>
                <c:pt idx="1">
                  <c:v>Total Tuesday</c:v>
                </c:pt>
                <c:pt idx="2">
                  <c:v>Total Wednesday</c:v>
                </c:pt>
                <c:pt idx="3">
                  <c:v>Total Thursday</c:v>
                </c:pt>
                <c:pt idx="4">
                  <c:v>Total Friday</c:v>
                </c:pt>
              </c:strCache>
            </c:strRef>
          </c:cat>
          <c:val>
            <c:numRef>
              <c:f>'12-12-2011'!$K$9:$K$13</c:f>
              <c:numCache>
                <c:formatCode>General</c:formatCode>
                <c:ptCount val="5"/>
                <c:pt idx="0">
                  <c:v>166</c:v>
                </c:pt>
                <c:pt idx="1">
                  <c:v>253.5</c:v>
                </c:pt>
                <c:pt idx="2">
                  <c:v>219.5</c:v>
                </c:pt>
                <c:pt idx="3">
                  <c:v>177.5</c:v>
                </c:pt>
                <c:pt idx="4">
                  <c:v>167.5</c:v>
                </c:pt>
              </c:numCache>
            </c:numRef>
          </c:val>
        </c:ser>
        <c:marker val="1"/>
        <c:axId val="102837248"/>
        <c:axId val="102855808"/>
      </c:lineChart>
      <c:catAx>
        <c:axId val="102837248"/>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2855808"/>
        <c:crosses val="autoZero"/>
        <c:auto val="1"/>
        <c:lblAlgn val="ctr"/>
        <c:lblOffset val="100"/>
        <c:tickLblSkip val="1"/>
        <c:tickMarkSkip val="1"/>
      </c:catAx>
      <c:valAx>
        <c:axId val="10285580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283724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43" r="0.75000000000001443" t="1" header="0.5" footer="0.5"/>
    <c:pageSetup orientation="landscape"/>
  </c:printSettings>
</c:chartSpace>
</file>

<file path=xl/charts/chart10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1/2/2012</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602"/>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'01-02-2012'!$J$9:$J$13</c:f>
              <c:strCache>
                <c:ptCount val="5"/>
                <c:pt idx="0">
                  <c:v>Total Monday</c:v>
                </c:pt>
                <c:pt idx="1">
                  <c:v>Total Tuesday</c:v>
                </c:pt>
                <c:pt idx="2">
                  <c:v>Total Wednesday</c:v>
                </c:pt>
                <c:pt idx="3">
                  <c:v>Total Thursday</c:v>
                </c:pt>
                <c:pt idx="4">
                  <c:v>Total Friday</c:v>
                </c:pt>
              </c:strCache>
            </c:strRef>
          </c:cat>
          <c:val>
            <c:numRef>
              <c:f>'01-02-2012'!$K$9:$K$13</c:f>
              <c:numCache>
                <c:formatCode>General</c:formatCode>
                <c:ptCount val="5"/>
                <c:pt idx="0">
                  <c:v>0</c:v>
                </c:pt>
                <c:pt idx="1">
                  <c:v>219</c:v>
                </c:pt>
                <c:pt idx="2">
                  <c:v>258</c:v>
                </c:pt>
                <c:pt idx="3">
                  <c:v>217</c:v>
                </c:pt>
                <c:pt idx="4">
                  <c:v>258</c:v>
                </c:pt>
              </c:numCache>
            </c:numRef>
          </c:val>
        </c:ser>
        <c:marker val="1"/>
        <c:axId val="104763776"/>
        <c:axId val="104766080"/>
      </c:lineChart>
      <c:catAx>
        <c:axId val="104763776"/>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4766080"/>
        <c:crosses val="autoZero"/>
        <c:auto val="1"/>
        <c:lblAlgn val="ctr"/>
        <c:lblOffset val="100"/>
        <c:tickLblSkip val="1"/>
        <c:tickMarkSkip val="1"/>
      </c:catAx>
      <c:valAx>
        <c:axId val="104766080"/>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4763776"/>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1/9/2012</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6031"/>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'01-09-2012'!$J$9:$J$13</c:f>
              <c:strCache>
                <c:ptCount val="5"/>
                <c:pt idx="0">
                  <c:v>Total Monday</c:v>
                </c:pt>
                <c:pt idx="1">
                  <c:v>Total Tuesday</c:v>
                </c:pt>
                <c:pt idx="2">
                  <c:v>Total Wednesday</c:v>
                </c:pt>
                <c:pt idx="3">
                  <c:v>Total Thursday</c:v>
                </c:pt>
                <c:pt idx="4">
                  <c:v>Total Friday</c:v>
                </c:pt>
              </c:strCache>
            </c:strRef>
          </c:cat>
          <c:val>
            <c:numRef>
              <c:f>'01-09-2012'!$K$9:$K$13</c:f>
              <c:numCache>
                <c:formatCode>General</c:formatCode>
                <c:ptCount val="5"/>
                <c:pt idx="0">
                  <c:v>1522</c:v>
                </c:pt>
                <c:pt idx="1">
                  <c:v>1881</c:v>
                </c:pt>
                <c:pt idx="2">
                  <c:v>1475</c:v>
                </c:pt>
                <c:pt idx="3">
                  <c:v>1693.5</c:v>
                </c:pt>
                <c:pt idx="4">
                  <c:v>805</c:v>
                </c:pt>
              </c:numCache>
            </c:numRef>
          </c:val>
        </c:ser>
        <c:marker val="1"/>
        <c:axId val="102914304"/>
        <c:axId val="102941440"/>
      </c:lineChart>
      <c:catAx>
        <c:axId val="102914304"/>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2941440"/>
        <c:crosses val="autoZero"/>
        <c:auto val="1"/>
        <c:lblAlgn val="ctr"/>
        <c:lblOffset val="100"/>
        <c:tickLblSkip val="1"/>
        <c:tickMarkSkip val="1"/>
      </c:catAx>
      <c:valAx>
        <c:axId val="102941440"/>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2914304"/>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1/16/2012</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6045"/>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'01-16-2012'!$J$9:$J$13</c:f>
              <c:strCache>
                <c:ptCount val="5"/>
                <c:pt idx="0">
                  <c:v>Total Monday</c:v>
                </c:pt>
                <c:pt idx="1">
                  <c:v>Total Tuesday</c:v>
                </c:pt>
                <c:pt idx="2">
                  <c:v>Total Wednesday</c:v>
                </c:pt>
                <c:pt idx="3">
                  <c:v>Total Thursday</c:v>
                </c:pt>
                <c:pt idx="4">
                  <c:v>Total Friday</c:v>
                </c:pt>
              </c:strCache>
            </c:strRef>
          </c:cat>
          <c:val>
            <c:numRef>
              <c:f>'01-16-2012'!$K$9:$K$13</c:f>
              <c:numCache>
                <c:formatCode>General</c:formatCode>
                <c:ptCount val="5"/>
                <c:pt idx="0">
                  <c:v>0</c:v>
                </c:pt>
                <c:pt idx="1">
                  <c:v>1863</c:v>
                </c:pt>
                <c:pt idx="2">
                  <c:v>1406.5</c:v>
                </c:pt>
                <c:pt idx="3">
                  <c:v>1795</c:v>
                </c:pt>
                <c:pt idx="4">
                  <c:v>947.5</c:v>
                </c:pt>
              </c:numCache>
            </c:numRef>
          </c:val>
        </c:ser>
        <c:marker val="1"/>
        <c:axId val="103018880"/>
        <c:axId val="103021184"/>
      </c:lineChart>
      <c:catAx>
        <c:axId val="103018880"/>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3021184"/>
        <c:crosses val="autoZero"/>
        <c:auto val="1"/>
        <c:lblAlgn val="ctr"/>
        <c:lblOffset val="100"/>
        <c:tickLblSkip val="1"/>
        <c:tickMarkSkip val="1"/>
      </c:catAx>
      <c:valAx>
        <c:axId val="103021184"/>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3018880"/>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1/23/2012</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6056"/>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'01-23-2012'!$J$9:$J$13</c:f>
              <c:strCache>
                <c:ptCount val="5"/>
                <c:pt idx="0">
                  <c:v>Total Monday</c:v>
                </c:pt>
                <c:pt idx="1">
                  <c:v>Total Tuesday</c:v>
                </c:pt>
                <c:pt idx="2">
                  <c:v>Total Wednesday</c:v>
                </c:pt>
                <c:pt idx="3">
                  <c:v>Total Thursday</c:v>
                </c:pt>
                <c:pt idx="4">
                  <c:v>Total Friday</c:v>
                </c:pt>
              </c:strCache>
            </c:strRef>
          </c:cat>
          <c:val>
            <c:numRef>
              <c:f>'01-23-2012'!$K$9:$K$13</c:f>
              <c:numCache>
                <c:formatCode>General</c:formatCode>
                <c:ptCount val="5"/>
                <c:pt idx="0">
                  <c:v>530.5</c:v>
                </c:pt>
                <c:pt idx="1">
                  <c:v>2894</c:v>
                </c:pt>
                <c:pt idx="2">
                  <c:v>1499.5</c:v>
                </c:pt>
                <c:pt idx="3">
                  <c:v>1730.5</c:v>
                </c:pt>
                <c:pt idx="4">
                  <c:v>847</c:v>
                </c:pt>
              </c:numCache>
            </c:numRef>
          </c:val>
        </c:ser>
        <c:marker val="1"/>
        <c:axId val="104818944"/>
        <c:axId val="104841984"/>
      </c:lineChart>
      <c:catAx>
        <c:axId val="104818944"/>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4841984"/>
        <c:crosses val="autoZero"/>
        <c:auto val="1"/>
        <c:lblAlgn val="ctr"/>
        <c:lblOffset val="100"/>
        <c:tickLblSkip val="1"/>
        <c:tickMarkSkip val="1"/>
      </c:catAx>
      <c:valAx>
        <c:axId val="104841984"/>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4818944"/>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1/30/2012</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607"/>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'01-30-2012'!$J$9:$J$13</c:f>
              <c:strCache>
                <c:ptCount val="5"/>
                <c:pt idx="0">
                  <c:v>Total Monday</c:v>
                </c:pt>
                <c:pt idx="1">
                  <c:v>Total Tuesday</c:v>
                </c:pt>
                <c:pt idx="2">
                  <c:v>Total Wednesday</c:v>
                </c:pt>
                <c:pt idx="3">
                  <c:v>Total Thursday</c:v>
                </c:pt>
                <c:pt idx="4">
                  <c:v>Total Friday</c:v>
                </c:pt>
              </c:strCache>
            </c:strRef>
          </c:cat>
          <c:val>
            <c:numRef>
              <c:f>'01-30-2012'!$K$9:$K$13</c:f>
              <c:numCache>
                <c:formatCode>General</c:formatCode>
                <c:ptCount val="5"/>
                <c:pt idx="0">
                  <c:v>1385</c:v>
                </c:pt>
                <c:pt idx="1">
                  <c:v>1879.5</c:v>
                </c:pt>
                <c:pt idx="2">
                  <c:v>1454.5</c:v>
                </c:pt>
                <c:pt idx="3">
                  <c:v>1785</c:v>
                </c:pt>
                <c:pt idx="4">
                  <c:v>851.5</c:v>
                </c:pt>
              </c:numCache>
            </c:numRef>
          </c:val>
        </c:ser>
        <c:marker val="1"/>
        <c:axId val="106045824"/>
        <c:axId val="106048128"/>
      </c:lineChart>
      <c:catAx>
        <c:axId val="106045824"/>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048128"/>
        <c:crosses val="autoZero"/>
        <c:auto val="1"/>
        <c:lblAlgn val="ctr"/>
        <c:lblOffset val="100"/>
        <c:tickLblSkip val="1"/>
        <c:tickMarkSkip val="1"/>
      </c:catAx>
      <c:valAx>
        <c:axId val="10604812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045824"/>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2/6/2012</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6081"/>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'02-06-2012'!$J$9:$J$13</c:f>
              <c:strCache>
                <c:ptCount val="5"/>
                <c:pt idx="0">
                  <c:v>Total Monday</c:v>
                </c:pt>
                <c:pt idx="1">
                  <c:v>Total Tuesday</c:v>
                </c:pt>
                <c:pt idx="2">
                  <c:v>Total Wednesday</c:v>
                </c:pt>
                <c:pt idx="3">
                  <c:v>Total Thursday</c:v>
                </c:pt>
                <c:pt idx="4">
                  <c:v>Total Friday</c:v>
                </c:pt>
              </c:strCache>
            </c:strRef>
          </c:cat>
          <c:val>
            <c:numRef>
              <c:f>'02-06-2012'!$K$9:$K$13</c:f>
              <c:numCache>
                <c:formatCode>General</c:formatCode>
                <c:ptCount val="5"/>
                <c:pt idx="0">
                  <c:v>1405.5</c:v>
                </c:pt>
                <c:pt idx="1">
                  <c:v>1810</c:v>
                </c:pt>
                <c:pt idx="2">
                  <c:v>1360</c:v>
                </c:pt>
                <c:pt idx="3">
                  <c:v>1608.5</c:v>
                </c:pt>
                <c:pt idx="4">
                  <c:v>811</c:v>
                </c:pt>
              </c:numCache>
            </c:numRef>
          </c:val>
        </c:ser>
        <c:marker val="1"/>
        <c:axId val="106064128"/>
        <c:axId val="105919232"/>
      </c:lineChart>
      <c:catAx>
        <c:axId val="106064128"/>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5919232"/>
        <c:crosses val="autoZero"/>
        <c:auto val="1"/>
        <c:lblAlgn val="ctr"/>
        <c:lblOffset val="100"/>
        <c:tickLblSkip val="1"/>
        <c:tickMarkSkip val="1"/>
      </c:catAx>
      <c:valAx>
        <c:axId val="105919232"/>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06412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2/13/2012</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6081"/>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'02-13-2012'!$J$9:$J$13</c:f>
              <c:strCache>
                <c:ptCount val="5"/>
                <c:pt idx="0">
                  <c:v>Total Monday</c:v>
                </c:pt>
                <c:pt idx="1">
                  <c:v>Total Tuesday</c:v>
                </c:pt>
                <c:pt idx="2">
                  <c:v>Total Wednesday</c:v>
                </c:pt>
                <c:pt idx="3">
                  <c:v>Total Thursday</c:v>
                </c:pt>
                <c:pt idx="4">
                  <c:v>Total Friday</c:v>
                </c:pt>
              </c:strCache>
            </c:strRef>
          </c:cat>
          <c:val>
            <c:numRef>
              <c:f>'02-13-2012'!$K$9:$K$13</c:f>
              <c:numCache>
                <c:formatCode>General</c:formatCode>
                <c:ptCount val="5"/>
                <c:pt idx="0">
                  <c:v>1395.5</c:v>
                </c:pt>
                <c:pt idx="1">
                  <c:v>2107.5</c:v>
                </c:pt>
                <c:pt idx="2">
                  <c:v>1394.5</c:v>
                </c:pt>
                <c:pt idx="3">
                  <c:v>1698.5</c:v>
                </c:pt>
                <c:pt idx="4">
                  <c:v>713</c:v>
                </c:pt>
              </c:numCache>
            </c:numRef>
          </c:val>
        </c:ser>
        <c:marker val="1"/>
        <c:axId val="106463616"/>
        <c:axId val="106465920"/>
      </c:lineChart>
      <c:catAx>
        <c:axId val="106463616"/>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465920"/>
        <c:crosses val="autoZero"/>
        <c:auto val="1"/>
        <c:lblAlgn val="ctr"/>
        <c:lblOffset val="100"/>
        <c:tickLblSkip val="1"/>
        <c:tickMarkSkip val="1"/>
      </c:catAx>
      <c:valAx>
        <c:axId val="106465920"/>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463616"/>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03/01/2010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4225507846205221"/>
          <c:y val="0.14774281805745557"/>
          <c:w val="0.84299305755290199"/>
          <c:h val="0.64979480164158721"/>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'03-01-2010'!$J$9:$J$13</c:f>
              <c:strCache>
                <c:ptCount val="5"/>
                <c:pt idx="0">
                  <c:v>Total Monday</c:v>
                </c:pt>
                <c:pt idx="1">
                  <c:v>Total Tuesday</c:v>
                </c:pt>
                <c:pt idx="2">
                  <c:v>Total Wednesday</c:v>
                </c:pt>
                <c:pt idx="3">
                  <c:v>Total Thursday</c:v>
                </c:pt>
                <c:pt idx="4">
                  <c:v>Total Friday</c:v>
                </c:pt>
              </c:strCache>
            </c:strRef>
          </c:cat>
          <c:val>
            <c:numRef>
              <c:f>'03-01-2010'!$K$9:$K$13</c:f>
              <c:numCache>
                <c:formatCode>General</c:formatCode>
                <c:ptCount val="5"/>
                <c:pt idx="0">
                  <c:v>1982.5</c:v>
                </c:pt>
                <c:pt idx="1">
                  <c:v>1838</c:v>
                </c:pt>
                <c:pt idx="2">
                  <c:v>2007</c:v>
                </c:pt>
                <c:pt idx="3">
                  <c:v>1639</c:v>
                </c:pt>
                <c:pt idx="4">
                  <c:v>654</c:v>
                </c:pt>
              </c:numCache>
            </c:numRef>
          </c:val>
        </c:ser>
        <c:marker val="1"/>
        <c:axId val="97046912"/>
        <c:axId val="97049216"/>
      </c:lineChart>
      <c:catAx>
        <c:axId val="97046912"/>
        <c:scaling>
          <c:orientation val="minMax"/>
        </c:scaling>
        <c:axPos val="b"/>
        <c:title>
          <c:tx>
            <c:rich>
              <a:bodyPr/>
              <a:lstStyle/>
              <a:p>
                <a:pPr>
                  <a:defRPr sz="1775" b="1" i="0" u="none" strike="noStrike" baseline="0">
                    <a:solidFill>
                      <a:srgbClr val="000000"/>
                    </a:solidFill>
                    <a:latin typeface="Arial"/>
                    <a:ea typeface="Arial"/>
                    <a:cs typeface="Arial"/>
                  </a:defRPr>
                </a:pPr>
                <a:r>
                  <a:t>Day of Week</a:t>
                </a:r>
              </a:p>
            </c:rich>
          </c:tx>
          <c:layout>
            <c:manualLayout>
              <c:xMode val="edge"/>
              <c:yMode val="edge"/>
              <c:x val="0.4847209799512680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7049216"/>
        <c:crosses val="autoZero"/>
        <c:auto val="1"/>
        <c:lblAlgn val="ctr"/>
        <c:lblOffset val="100"/>
        <c:tickLblSkip val="1"/>
        <c:tickMarkSkip val="1"/>
      </c:catAx>
      <c:valAx>
        <c:axId val="97049216"/>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t>Number of Patrons</a:t>
                </a:r>
              </a:p>
            </c:rich>
          </c:tx>
          <c:layout>
            <c:manualLayout>
              <c:xMode val="edge"/>
              <c:yMode val="edge"/>
              <c:x val="1.6859852476290831E-2"/>
              <c:y val="0.31874145006839938"/>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7046912"/>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1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2/20/2012</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6095"/>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'02-20-2012'!$J$9:$J$13</c:f>
              <c:strCache>
                <c:ptCount val="5"/>
                <c:pt idx="0">
                  <c:v>Total Monday</c:v>
                </c:pt>
                <c:pt idx="1">
                  <c:v>Total Tuesday</c:v>
                </c:pt>
                <c:pt idx="2">
                  <c:v>Total Wednesday</c:v>
                </c:pt>
                <c:pt idx="3">
                  <c:v>Total Thursday</c:v>
                </c:pt>
                <c:pt idx="4">
                  <c:v>Total Friday</c:v>
                </c:pt>
              </c:strCache>
            </c:strRef>
          </c:cat>
          <c:val>
            <c:numRef>
              <c:f>'02-20-2012'!$K$9:$K$13</c:f>
              <c:numCache>
                <c:formatCode>General</c:formatCode>
                <c:ptCount val="5"/>
                <c:pt idx="0">
                  <c:v>1270</c:v>
                </c:pt>
                <c:pt idx="1">
                  <c:v>1791</c:v>
                </c:pt>
                <c:pt idx="2">
                  <c:v>1400.5</c:v>
                </c:pt>
                <c:pt idx="3">
                  <c:v>1506</c:v>
                </c:pt>
                <c:pt idx="4">
                  <c:v>891</c:v>
                </c:pt>
              </c:numCache>
            </c:numRef>
          </c:val>
        </c:ser>
        <c:marker val="1"/>
        <c:axId val="105928192"/>
        <c:axId val="106517248"/>
      </c:lineChart>
      <c:catAx>
        <c:axId val="105928192"/>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517248"/>
        <c:crosses val="autoZero"/>
        <c:auto val="1"/>
        <c:lblAlgn val="ctr"/>
        <c:lblOffset val="100"/>
        <c:tickLblSkip val="1"/>
        <c:tickMarkSkip val="1"/>
      </c:catAx>
      <c:valAx>
        <c:axId val="10651724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5928192"/>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1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2/27/2012</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6106"/>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'02-27-2012'!$J$9:$J$13</c:f>
              <c:strCache>
                <c:ptCount val="5"/>
                <c:pt idx="0">
                  <c:v>Total Monday</c:v>
                </c:pt>
                <c:pt idx="1">
                  <c:v>Total Tuesday</c:v>
                </c:pt>
                <c:pt idx="2">
                  <c:v>Total Wednesday</c:v>
                </c:pt>
                <c:pt idx="3">
                  <c:v>Total Thursday</c:v>
                </c:pt>
                <c:pt idx="4">
                  <c:v>Total Friday</c:v>
                </c:pt>
              </c:strCache>
            </c:strRef>
          </c:cat>
          <c:val>
            <c:numRef>
              <c:f>'02-27-2012'!$K$9:$K$13</c:f>
              <c:numCache>
                <c:formatCode>General</c:formatCode>
                <c:ptCount val="5"/>
                <c:pt idx="0">
                  <c:v>1587.5</c:v>
                </c:pt>
                <c:pt idx="1">
                  <c:v>1785</c:v>
                </c:pt>
                <c:pt idx="2">
                  <c:v>1406</c:v>
                </c:pt>
                <c:pt idx="3">
                  <c:v>1621.5</c:v>
                </c:pt>
                <c:pt idx="4">
                  <c:v>688</c:v>
                </c:pt>
              </c:numCache>
            </c:numRef>
          </c:val>
        </c:ser>
        <c:marker val="1"/>
        <c:axId val="106385792"/>
        <c:axId val="106388096"/>
      </c:lineChart>
      <c:catAx>
        <c:axId val="106385792"/>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388096"/>
        <c:crosses val="autoZero"/>
        <c:auto val="1"/>
        <c:lblAlgn val="ctr"/>
        <c:lblOffset val="100"/>
        <c:tickLblSkip val="1"/>
        <c:tickMarkSkip val="1"/>
      </c:catAx>
      <c:valAx>
        <c:axId val="106388096"/>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385792"/>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1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3/12/2012</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612"/>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'03-12-2012'!$J$9:$J$13</c:f>
              <c:strCache>
                <c:ptCount val="5"/>
                <c:pt idx="0">
                  <c:v>Total Monday</c:v>
                </c:pt>
                <c:pt idx="1">
                  <c:v>Total Tuesday</c:v>
                </c:pt>
                <c:pt idx="2">
                  <c:v>Total Wednesday</c:v>
                </c:pt>
                <c:pt idx="3">
                  <c:v>Total Thursday</c:v>
                </c:pt>
                <c:pt idx="4">
                  <c:v>Total Friday</c:v>
                </c:pt>
              </c:strCache>
            </c:strRef>
          </c:cat>
          <c:val>
            <c:numRef>
              <c:f>'03-12-2012'!$K$9:$K$13</c:f>
              <c:numCache>
                <c:formatCode>General</c:formatCode>
                <c:ptCount val="5"/>
                <c:pt idx="0">
                  <c:v>1154</c:v>
                </c:pt>
                <c:pt idx="1">
                  <c:v>1571.5</c:v>
                </c:pt>
                <c:pt idx="2">
                  <c:v>1237.5</c:v>
                </c:pt>
                <c:pt idx="3">
                  <c:v>1552.5</c:v>
                </c:pt>
                <c:pt idx="4">
                  <c:v>631</c:v>
                </c:pt>
              </c:numCache>
            </c:numRef>
          </c:val>
        </c:ser>
        <c:marker val="1"/>
        <c:axId val="106174720"/>
        <c:axId val="106197760"/>
      </c:lineChart>
      <c:catAx>
        <c:axId val="106174720"/>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197760"/>
        <c:crosses val="autoZero"/>
        <c:auto val="1"/>
        <c:lblAlgn val="ctr"/>
        <c:lblOffset val="100"/>
        <c:tickLblSkip val="1"/>
        <c:tickMarkSkip val="1"/>
      </c:catAx>
      <c:valAx>
        <c:axId val="106197760"/>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174720"/>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1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3/19/2012</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6131"/>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'03-19-2012'!$J$9:$J$13</c:f>
              <c:strCache>
                <c:ptCount val="5"/>
                <c:pt idx="0">
                  <c:v>Total Monday</c:v>
                </c:pt>
                <c:pt idx="1">
                  <c:v>Total Tuesday</c:v>
                </c:pt>
                <c:pt idx="2">
                  <c:v>Total Wednesday</c:v>
                </c:pt>
                <c:pt idx="3">
                  <c:v>Total Thursday</c:v>
                </c:pt>
                <c:pt idx="4">
                  <c:v>Total Friday</c:v>
                </c:pt>
              </c:strCache>
            </c:strRef>
          </c:cat>
          <c:val>
            <c:numRef>
              <c:f>'03-19-2012'!$K$9:$K$13</c:f>
              <c:numCache>
                <c:formatCode>General</c:formatCode>
                <c:ptCount val="5"/>
                <c:pt idx="0">
                  <c:v>1332.5</c:v>
                </c:pt>
                <c:pt idx="1">
                  <c:v>1797.5</c:v>
                </c:pt>
                <c:pt idx="2">
                  <c:v>1303.5</c:v>
                </c:pt>
                <c:pt idx="3">
                  <c:v>2221</c:v>
                </c:pt>
                <c:pt idx="4">
                  <c:v>181.5</c:v>
                </c:pt>
              </c:numCache>
            </c:numRef>
          </c:val>
        </c:ser>
        <c:marker val="1"/>
        <c:axId val="106615168"/>
        <c:axId val="106617472"/>
      </c:lineChart>
      <c:catAx>
        <c:axId val="106615168"/>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617472"/>
        <c:crosses val="autoZero"/>
        <c:auto val="1"/>
        <c:lblAlgn val="ctr"/>
        <c:lblOffset val="100"/>
        <c:tickLblSkip val="1"/>
        <c:tickMarkSkip val="1"/>
      </c:catAx>
      <c:valAx>
        <c:axId val="106617472"/>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61516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1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3/26/2012</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6145"/>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'03-26-2012'!$J$9:$J$13</c:f>
              <c:strCache>
                <c:ptCount val="5"/>
                <c:pt idx="0">
                  <c:v>Total Monday</c:v>
                </c:pt>
                <c:pt idx="1">
                  <c:v>Total Tuesday</c:v>
                </c:pt>
                <c:pt idx="2">
                  <c:v>Total Wednesday</c:v>
                </c:pt>
                <c:pt idx="3">
                  <c:v>Total Thursday</c:v>
                </c:pt>
                <c:pt idx="4">
                  <c:v>Total Friday</c:v>
                </c:pt>
              </c:strCache>
            </c:strRef>
          </c:cat>
          <c:val>
            <c:numRef>
              <c:f>'03-26-2012'!$K$9:$K$13</c:f>
              <c:numCache>
                <c:formatCode>General</c:formatCode>
                <c:ptCount val="5"/>
                <c:pt idx="0">
                  <c:v>1313</c:v>
                </c:pt>
                <c:pt idx="1">
                  <c:v>1547</c:v>
                </c:pt>
                <c:pt idx="2">
                  <c:v>1324</c:v>
                </c:pt>
                <c:pt idx="3">
                  <c:v>1612</c:v>
                </c:pt>
                <c:pt idx="4">
                  <c:v>741.5</c:v>
                </c:pt>
              </c:numCache>
            </c:numRef>
          </c:val>
        </c:ser>
        <c:marker val="1"/>
        <c:axId val="106256640"/>
        <c:axId val="106275584"/>
      </c:lineChart>
      <c:catAx>
        <c:axId val="106256640"/>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275584"/>
        <c:crosses val="autoZero"/>
        <c:auto val="1"/>
        <c:lblAlgn val="ctr"/>
        <c:lblOffset val="100"/>
        <c:tickLblSkip val="1"/>
        <c:tickMarkSkip val="1"/>
      </c:catAx>
      <c:valAx>
        <c:axId val="106275584"/>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256640"/>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4/2/2012</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6156"/>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'04-02-2012'!$J$9:$J$13</c:f>
              <c:strCache>
                <c:ptCount val="5"/>
                <c:pt idx="0">
                  <c:v>Total Monday</c:v>
                </c:pt>
                <c:pt idx="1">
                  <c:v>Total Tuesday</c:v>
                </c:pt>
                <c:pt idx="2">
                  <c:v>Total Wednesday</c:v>
                </c:pt>
                <c:pt idx="3">
                  <c:v>Total Thursday</c:v>
                </c:pt>
                <c:pt idx="4">
                  <c:v>Total Friday</c:v>
                </c:pt>
              </c:strCache>
            </c:strRef>
          </c:cat>
          <c:val>
            <c:numRef>
              <c:f>'04-02-2012'!$K$9:$K$13</c:f>
              <c:numCache>
                <c:formatCode>General</c:formatCode>
                <c:ptCount val="5"/>
                <c:pt idx="0">
                  <c:v>1269</c:v>
                </c:pt>
                <c:pt idx="1">
                  <c:v>1722.5</c:v>
                </c:pt>
                <c:pt idx="2">
                  <c:v>1322.5</c:v>
                </c:pt>
                <c:pt idx="3">
                  <c:v>1517.5</c:v>
                </c:pt>
                <c:pt idx="4">
                  <c:v>614</c:v>
                </c:pt>
              </c:numCache>
            </c:numRef>
          </c:val>
        </c:ser>
        <c:marker val="1"/>
        <c:axId val="106357120"/>
        <c:axId val="106359424"/>
      </c:lineChart>
      <c:catAx>
        <c:axId val="106357120"/>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359424"/>
        <c:crosses val="autoZero"/>
        <c:auto val="1"/>
        <c:lblAlgn val="ctr"/>
        <c:lblOffset val="100"/>
        <c:tickLblSkip val="1"/>
        <c:tickMarkSkip val="1"/>
      </c:catAx>
      <c:valAx>
        <c:axId val="106359424"/>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357120"/>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4/9/2012</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617"/>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'04-09-2012'!$J$9:$J$13</c:f>
              <c:strCache>
                <c:ptCount val="5"/>
                <c:pt idx="0">
                  <c:v>Total Monday</c:v>
                </c:pt>
                <c:pt idx="1">
                  <c:v>Total Tuesday</c:v>
                </c:pt>
                <c:pt idx="2">
                  <c:v>Total Wednesday</c:v>
                </c:pt>
                <c:pt idx="3">
                  <c:v>Total Thursday</c:v>
                </c:pt>
                <c:pt idx="4">
                  <c:v>Total Friday</c:v>
                </c:pt>
              </c:strCache>
            </c:strRef>
          </c:cat>
          <c:val>
            <c:numRef>
              <c:f>'04-09-2012'!$K$9:$K$13</c:f>
              <c:numCache>
                <c:formatCode>General</c:formatCode>
                <c:ptCount val="5"/>
                <c:pt idx="0">
                  <c:v>1167.5</c:v>
                </c:pt>
                <c:pt idx="1">
                  <c:v>1587.5</c:v>
                </c:pt>
                <c:pt idx="2">
                  <c:v>1358</c:v>
                </c:pt>
                <c:pt idx="3">
                  <c:v>1535.5</c:v>
                </c:pt>
                <c:pt idx="4">
                  <c:v>740</c:v>
                </c:pt>
              </c:numCache>
            </c:numRef>
          </c:val>
        </c:ser>
        <c:marker val="1"/>
        <c:axId val="106850560"/>
        <c:axId val="106881792"/>
      </c:lineChart>
      <c:catAx>
        <c:axId val="106850560"/>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881792"/>
        <c:crosses val="autoZero"/>
        <c:auto val="1"/>
        <c:lblAlgn val="ctr"/>
        <c:lblOffset val="100"/>
        <c:tickLblSkip val="1"/>
        <c:tickMarkSkip val="1"/>
      </c:catAx>
      <c:valAx>
        <c:axId val="106881792"/>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850560"/>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4/16/2012</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6181"/>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'04-16-2012'!$J$9:$J$13</c:f>
              <c:strCache>
                <c:ptCount val="5"/>
                <c:pt idx="0">
                  <c:v>Total Monday</c:v>
                </c:pt>
                <c:pt idx="1">
                  <c:v>Total Tuesday</c:v>
                </c:pt>
                <c:pt idx="2">
                  <c:v>Total Wednesday</c:v>
                </c:pt>
                <c:pt idx="3">
                  <c:v>Total Thursday</c:v>
                </c:pt>
                <c:pt idx="4">
                  <c:v>Total Friday</c:v>
                </c:pt>
              </c:strCache>
            </c:strRef>
          </c:cat>
          <c:val>
            <c:numRef>
              <c:f>'04-16-2012'!$K$9:$K$13</c:f>
              <c:numCache>
                <c:formatCode>General</c:formatCode>
                <c:ptCount val="5"/>
                <c:pt idx="0">
                  <c:v>1248</c:v>
                </c:pt>
                <c:pt idx="1">
                  <c:v>1935.5</c:v>
                </c:pt>
                <c:pt idx="2">
                  <c:v>1426.5</c:v>
                </c:pt>
                <c:pt idx="3">
                  <c:v>1915.5</c:v>
                </c:pt>
                <c:pt idx="4">
                  <c:v>808.5</c:v>
                </c:pt>
              </c:numCache>
            </c:numRef>
          </c:val>
        </c:ser>
        <c:marker val="1"/>
        <c:axId val="106652032"/>
        <c:axId val="106654336"/>
      </c:lineChart>
      <c:catAx>
        <c:axId val="106652032"/>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654336"/>
        <c:crosses val="autoZero"/>
        <c:auto val="1"/>
        <c:lblAlgn val="ctr"/>
        <c:lblOffset val="100"/>
        <c:tickLblSkip val="1"/>
        <c:tickMarkSkip val="1"/>
      </c:catAx>
      <c:valAx>
        <c:axId val="106654336"/>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652032"/>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4/23/2012</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6195"/>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'04-23-2012'!$J$9:$J$13</c:f>
              <c:strCache>
                <c:ptCount val="5"/>
                <c:pt idx="0">
                  <c:v>Total Monday</c:v>
                </c:pt>
                <c:pt idx="1">
                  <c:v>Total Tuesday</c:v>
                </c:pt>
                <c:pt idx="2">
                  <c:v>Total Wednesday</c:v>
                </c:pt>
                <c:pt idx="3">
                  <c:v>Total Thursday</c:v>
                </c:pt>
                <c:pt idx="4">
                  <c:v>Total Friday</c:v>
                </c:pt>
              </c:strCache>
            </c:strRef>
          </c:cat>
          <c:val>
            <c:numRef>
              <c:f>'04-23-2012'!$K$9:$K$13</c:f>
              <c:numCache>
                <c:formatCode>General</c:formatCode>
                <c:ptCount val="5"/>
                <c:pt idx="0">
                  <c:v>1502</c:v>
                </c:pt>
                <c:pt idx="1">
                  <c:v>1547</c:v>
                </c:pt>
                <c:pt idx="2">
                  <c:v>1034</c:v>
                </c:pt>
                <c:pt idx="3">
                  <c:v>1473.5</c:v>
                </c:pt>
                <c:pt idx="4">
                  <c:v>371.5</c:v>
                </c:pt>
              </c:numCache>
            </c:numRef>
          </c:val>
        </c:ser>
        <c:marker val="1"/>
        <c:axId val="106889984"/>
        <c:axId val="106955520"/>
      </c:lineChart>
      <c:catAx>
        <c:axId val="106889984"/>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955520"/>
        <c:crosses val="autoZero"/>
        <c:auto val="1"/>
        <c:lblAlgn val="ctr"/>
        <c:lblOffset val="100"/>
        <c:tickLblSkip val="1"/>
        <c:tickMarkSkip val="1"/>
      </c:catAx>
      <c:valAx>
        <c:axId val="106955520"/>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889984"/>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1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4/30/2012</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6206"/>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'04-30-2012'!$J$9:$J$13</c:f>
              <c:strCache>
                <c:ptCount val="5"/>
                <c:pt idx="0">
                  <c:v>Total Monday</c:v>
                </c:pt>
                <c:pt idx="1">
                  <c:v>Total Tuesday</c:v>
                </c:pt>
                <c:pt idx="2">
                  <c:v>Total Wednesday</c:v>
                </c:pt>
                <c:pt idx="3">
                  <c:v>Total Thursday</c:v>
                </c:pt>
                <c:pt idx="4">
                  <c:v>Total Friday</c:v>
                </c:pt>
              </c:strCache>
            </c:strRef>
          </c:cat>
          <c:val>
            <c:numRef>
              <c:f>'04-30-2012'!$K$9:$K$13</c:f>
              <c:numCache>
                <c:formatCode>General</c:formatCode>
                <c:ptCount val="5"/>
                <c:pt idx="0">
                  <c:v>854</c:v>
                </c:pt>
                <c:pt idx="1">
                  <c:v>337</c:v>
                </c:pt>
                <c:pt idx="2">
                  <c:v>297</c:v>
                </c:pt>
                <c:pt idx="3">
                  <c:v>262</c:v>
                </c:pt>
                <c:pt idx="4">
                  <c:v>143</c:v>
                </c:pt>
              </c:numCache>
            </c:numRef>
          </c:val>
        </c:ser>
        <c:marker val="1"/>
        <c:axId val="106779008"/>
        <c:axId val="106781312"/>
      </c:lineChart>
      <c:catAx>
        <c:axId val="106779008"/>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781312"/>
        <c:crosses val="autoZero"/>
        <c:auto val="1"/>
        <c:lblAlgn val="ctr"/>
        <c:lblOffset val="100"/>
        <c:tickLblSkip val="1"/>
        <c:tickMarkSkip val="1"/>
      </c:catAx>
      <c:valAx>
        <c:axId val="106781312"/>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77900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03/08/2010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2223399334517078"/>
          <c:y val="0.14774281805745557"/>
          <c:w val="0.86301414266978349"/>
          <c:h val="0.64979480164158721"/>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'03-08-2010'!$J$9:$J$13</c:f>
              <c:strCache>
                <c:ptCount val="5"/>
                <c:pt idx="0">
                  <c:v>Total Monday</c:v>
                </c:pt>
                <c:pt idx="1">
                  <c:v>Total Tuesday</c:v>
                </c:pt>
                <c:pt idx="2">
                  <c:v>Total Wednesday</c:v>
                </c:pt>
                <c:pt idx="3">
                  <c:v>Total Thursday</c:v>
                </c:pt>
                <c:pt idx="4">
                  <c:v>Total Friday</c:v>
                </c:pt>
              </c:strCache>
            </c:strRef>
          </c:cat>
          <c:val>
            <c:numRef>
              <c:f>'03-08-2010'!$K$9:$K$13</c:f>
              <c:numCache>
                <c:formatCode>General</c:formatCode>
                <c:ptCount val="5"/>
                <c:pt idx="0">
                  <c:v>0</c:v>
                </c:pt>
                <c:pt idx="1">
                  <c:v>0</c:v>
                </c:pt>
                <c:pt idx="2">
                  <c:v>0</c:v>
                </c:pt>
                <c:pt idx="3">
                  <c:v>0</c:v>
                </c:pt>
                <c:pt idx="4">
                  <c:v>0</c:v>
                </c:pt>
              </c:numCache>
            </c:numRef>
          </c:val>
        </c:ser>
        <c:marker val="1"/>
        <c:axId val="97147136"/>
        <c:axId val="97178368"/>
      </c:lineChart>
      <c:catAx>
        <c:axId val="97147136"/>
        <c:scaling>
          <c:orientation val="minMax"/>
        </c:scaling>
        <c:axPos val="b"/>
        <c:title>
          <c:tx>
            <c:rich>
              <a:bodyPr/>
              <a:lstStyle/>
              <a:p>
                <a:pPr>
                  <a:defRPr sz="1775" b="1" i="0" u="none" strike="noStrike" baseline="0">
                    <a:solidFill>
                      <a:srgbClr val="000000"/>
                    </a:solidFill>
                    <a:latin typeface="Arial"/>
                    <a:ea typeface="Arial"/>
                    <a:cs typeface="Arial"/>
                  </a:defRPr>
                </a:pPr>
                <a:r>
                  <a:t>Day of Week</a:t>
                </a:r>
              </a:p>
            </c:rich>
          </c:tx>
          <c:layout>
            <c:manualLayout>
              <c:xMode val="edge"/>
              <c:yMode val="edge"/>
              <c:x val="0.4741835721535862"/>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7178368"/>
        <c:crosses val="autoZero"/>
        <c:auto val="1"/>
        <c:lblAlgn val="ctr"/>
        <c:lblOffset val="100"/>
        <c:tickLblSkip val="1"/>
        <c:tickMarkSkip val="1"/>
      </c:catAx>
      <c:valAx>
        <c:axId val="9717836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t>Number of Patrons</a:t>
                </a:r>
              </a:p>
            </c:rich>
          </c:tx>
          <c:layout>
            <c:manualLayout>
              <c:xMode val="edge"/>
              <c:yMode val="edge"/>
              <c:x val="1.6859852476290831E-2"/>
              <c:y val="0.31874145006839938"/>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7147136"/>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12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5/7/2012</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622"/>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'05-07-2012'!$J$9:$J$13</c:f>
              <c:strCache>
                <c:ptCount val="5"/>
                <c:pt idx="0">
                  <c:v>Total Monday</c:v>
                </c:pt>
                <c:pt idx="1">
                  <c:v>Total Tuesday</c:v>
                </c:pt>
                <c:pt idx="2">
                  <c:v>Total Wednesday</c:v>
                </c:pt>
                <c:pt idx="3">
                  <c:v>Total Thursday</c:v>
                </c:pt>
                <c:pt idx="4">
                  <c:v>Total Friday</c:v>
                </c:pt>
              </c:strCache>
            </c:strRef>
          </c:cat>
          <c:val>
            <c:numRef>
              <c:f>'05-07-2012'!$K$9:$K$13</c:f>
              <c:numCache>
                <c:formatCode>General</c:formatCode>
                <c:ptCount val="5"/>
                <c:pt idx="0">
                  <c:v>662</c:v>
                </c:pt>
                <c:pt idx="1">
                  <c:v>742</c:v>
                </c:pt>
                <c:pt idx="2">
                  <c:v>596.5</c:v>
                </c:pt>
                <c:pt idx="3">
                  <c:v>642.5</c:v>
                </c:pt>
                <c:pt idx="4">
                  <c:v>258.5</c:v>
                </c:pt>
              </c:numCache>
            </c:numRef>
          </c:val>
        </c:ser>
        <c:marker val="1"/>
        <c:axId val="107292928"/>
        <c:axId val="107324160"/>
      </c:lineChart>
      <c:catAx>
        <c:axId val="107292928"/>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324160"/>
        <c:crosses val="autoZero"/>
        <c:auto val="1"/>
        <c:lblAlgn val="ctr"/>
        <c:lblOffset val="100"/>
        <c:tickLblSkip val="1"/>
        <c:tickMarkSkip val="1"/>
      </c:catAx>
      <c:valAx>
        <c:axId val="107324160"/>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29292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2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5/14/2012</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6231"/>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'05-14-2012'!$J$9:$J$13</c:f>
              <c:strCache>
                <c:ptCount val="5"/>
                <c:pt idx="0">
                  <c:v>Total Monday</c:v>
                </c:pt>
                <c:pt idx="1">
                  <c:v>Total Tuesday</c:v>
                </c:pt>
                <c:pt idx="2">
                  <c:v>Total Wednesday</c:v>
                </c:pt>
                <c:pt idx="3">
                  <c:v>Total Thursday</c:v>
                </c:pt>
                <c:pt idx="4">
                  <c:v>Total Friday</c:v>
                </c:pt>
              </c:strCache>
            </c:strRef>
          </c:cat>
          <c:val>
            <c:numRef>
              <c:f>'05-14-2012'!$K$9:$K$13</c:f>
              <c:numCache>
                <c:formatCode>General</c:formatCode>
                <c:ptCount val="5"/>
                <c:pt idx="0">
                  <c:v>676</c:v>
                </c:pt>
                <c:pt idx="1">
                  <c:v>677</c:v>
                </c:pt>
                <c:pt idx="2">
                  <c:v>597</c:v>
                </c:pt>
                <c:pt idx="3">
                  <c:v>573.5</c:v>
                </c:pt>
                <c:pt idx="4">
                  <c:v>124</c:v>
                </c:pt>
              </c:numCache>
            </c:numRef>
          </c:val>
        </c:ser>
        <c:marker val="1"/>
        <c:axId val="106742144"/>
        <c:axId val="106744448"/>
      </c:lineChart>
      <c:catAx>
        <c:axId val="106742144"/>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744448"/>
        <c:crosses val="autoZero"/>
        <c:auto val="1"/>
        <c:lblAlgn val="ctr"/>
        <c:lblOffset val="100"/>
        <c:tickLblSkip val="1"/>
        <c:tickMarkSkip val="1"/>
      </c:catAx>
      <c:valAx>
        <c:axId val="10674444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6742144"/>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2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5/21/2012</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6245"/>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'05-21-2012'!$J$9:$J$13</c:f>
              <c:strCache>
                <c:ptCount val="5"/>
                <c:pt idx="0">
                  <c:v>Total Monday</c:v>
                </c:pt>
                <c:pt idx="1">
                  <c:v>Total Tuesday</c:v>
                </c:pt>
                <c:pt idx="2">
                  <c:v>Total Wednesday</c:v>
                </c:pt>
                <c:pt idx="3">
                  <c:v>Total Thursday</c:v>
                </c:pt>
                <c:pt idx="4">
                  <c:v>Total Friday</c:v>
                </c:pt>
              </c:strCache>
            </c:strRef>
          </c:cat>
          <c:val>
            <c:numRef>
              <c:f>'05-21-2012'!$K$9:$K$13</c:f>
              <c:numCache>
                <c:formatCode>General</c:formatCode>
                <c:ptCount val="5"/>
                <c:pt idx="0">
                  <c:v>335.5</c:v>
                </c:pt>
                <c:pt idx="1">
                  <c:v>642</c:v>
                </c:pt>
                <c:pt idx="2">
                  <c:v>640.5</c:v>
                </c:pt>
                <c:pt idx="3">
                  <c:v>584.5</c:v>
                </c:pt>
                <c:pt idx="4">
                  <c:v>286</c:v>
                </c:pt>
              </c:numCache>
            </c:numRef>
          </c:val>
        </c:ser>
        <c:marker val="1"/>
        <c:axId val="107366656"/>
        <c:axId val="107393792"/>
      </c:lineChart>
      <c:catAx>
        <c:axId val="107366656"/>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393792"/>
        <c:crosses val="autoZero"/>
        <c:auto val="1"/>
        <c:lblAlgn val="ctr"/>
        <c:lblOffset val="100"/>
        <c:tickLblSkip val="1"/>
        <c:tickMarkSkip val="1"/>
      </c:catAx>
      <c:valAx>
        <c:axId val="107393792"/>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366656"/>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2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5/28/2012</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6256"/>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'05-28-2012'!$J$9:$J$13</c:f>
              <c:strCache>
                <c:ptCount val="5"/>
                <c:pt idx="0">
                  <c:v>Total Monday</c:v>
                </c:pt>
                <c:pt idx="1">
                  <c:v>Total Tuesday</c:v>
                </c:pt>
                <c:pt idx="2">
                  <c:v>Total Wednesday</c:v>
                </c:pt>
                <c:pt idx="3">
                  <c:v>Total Thursday</c:v>
                </c:pt>
                <c:pt idx="4">
                  <c:v>Total Friday</c:v>
                </c:pt>
              </c:strCache>
            </c:strRef>
          </c:cat>
          <c:val>
            <c:numRef>
              <c:f>'05-28-2012'!$K$9:$K$13</c:f>
              <c:numCache>
                <c:formatCode>General</c:formatCode>
                <c:ptCount val="5"/>
                <c:pt idx="0">
                  <c:v>0</c:v>
                </c:pt>
                <c:pt idx="1">
                  <c:v>643</c:v>
                </c:pt>
                <c:pt idx="2">
                  <c:v>652</c:v>
                </c:pt>
                <c:pt idx="3">
                  <c:v>694</c:v>
                </c:pt>
                <c:pt idx="4">
                  <c:v>223</c:v>
                </c:pt>
              </c:numCache>
            </c:numRef>
          </c:val>
        </c:ser>
        <c:marker val="1"/>
        <c:axId val="107458944"/>
        <c:axId val="107461248"/>
      </c:lineChart>
      <c:catAx>
        <c:axId val="107458944"/>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461248"/>
        <c:crosses val="autoZero"/>
        <c:auto val="1"/>
        <c:lblAlgn val="ctr"/>
        <c:lblOffset val="100"/>
        <c:tickLblSkip val="1"/>
        <c:tickMarkSkip val="1"/>
      </c:catAx>
      <c:valAx>
        <c:axId val="10746124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458944"/>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2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6/4/2012</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627"/>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'06-04-2012'!$J$9:$J$13</c:f>
              <c:strCache>
                <c:ptCount val="5"/>
                <c:pt idx="0">
                  <c:v>Total Monday</c:v>
                </c:pt>
                <c:pt idx="1">
                  <c:v>Total Tuesday</c:v>
                </c:pt>
                <c:pt idx="2">
                  <c:v>Total Wednesday</c:v>
                </c:pt>
                <c:pt idx="3">
                  <c:v>Total Thursday</c:v>
                </c:pt>
                <c:pt idx="4">
                  <c:v>Total Friday</c:v>
                </c:pt>
              </c:strCache>
            </c:strRef>
          </c:cat>
          <c:val>
            <c:numRef>
              <c:f>'06-04-2012'!$K$9:$K$13</c:f>
              <c:numCache>
                <c:formatCode>General</c:formatCode>
                <c:ptCount val="5"/>
                <c:pt idx="0">
                  <c:v>606.5</c:v>
                </c:pt>
                <c:pt idx="1">
                  <c:v>604</c:v>
                </c:pt>
                <c:pt idx="2">
                  <c:v>710</c:v>
                </c:pt>
                <c:pt idx="3">
                  <c:v>636</c:v>
                </c:pt>
                <c:pt idx="4">
                  <c:v>220</c:v>
                </c:pt>
              </c:numCache>
            </c:numRef>
          </c:val>
        </c:ser>
        <c:marker val="1"/>
        <c:axId val="107022592"/>
        <c:axId val="107070208"/>
      </c:lineChart>
      <c:catAx>
        <c:axId val="107022592"/>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070208"/>
        <c:crosses val="autoZero"/>
        <c:auto val="1"/>
        <c:lblAlgn val="ctr"/>
        <c:lblOffset val="100"/>
        <c:tickLblSkip val="1"/>
        <c:tickMarkSkip val="1"/>
      </c:catAx>
      <c:valAx>
        <c:axId val="10707020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022592"/>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6/11/2012</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627"/>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'06-11-2012'!$J$9:$J$13</c:f>
              <c:strCache>
                <c:ptCount val="5"/>
                <c:pt idx="0">
                  <c:v>Total Monday</c:v>
                </c:pt>
                <c:pt idx="1">
                  <c:v>Total Tuesday</c:v>
                </c:pt>
                <c:pt idx="2">
                  <c:v>Total Wednesday</c:v>
                </c:pt>
                <c:pt idx="3">
                  <c:v>Total Thursday</c:v>
                </c:pt>
                <c:pt idx="4">
                  <c:v>Total Friday</c:v>
                </c:pt>
              </c:strCache>
            </c:strRef>
          </c:cat>
          <c:val>
            <c:numRef>
              <c:f>'06-11-2012'!$K$9:$K$13</c:f>
              <c:numCache>
                <c:formatCode>General</c:formatCode>
                <c:ptCount val="5"/>
                <c:pt idx="0">
                  <c:v>720.5</c:v>
                </c:pt>
                <c:pt idx="1">
                  <c:v>648.5</c:v>
                </c:pt>
                <c:pt idx="2">
                  <c:v>646.5</c:v>
                </c:pt>
                <c:pt idx="3">
                  <c:v>643.5</c:v>
                </c:pt>
                <c:pt idx="4">
                  <c:v>234.5</c:v>
                </c:pt>
              </c:numCache>
            </c:numRef>
          </c:val>
        </c:ser>
        <c:marker val="1"/>
        <c:axId val="107143552"/>
        <c:axId val="107145856"/>
      </c:lineChart>
      <c:catAx>
        <c:axId val="107143552"/>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145856"/>
        <c:crosses val="autoZero"/>
        <c:auto val="1"/>
        <c:lblAlgn val="ctr"/>
        <c:lblOffset val="100"/>
        <c:tickLblSkip val="1"/>
        <c:tickMarkSkip val="1"/>
      </c:catAx>
      <c:valAx>
        <c:axId val="107145856"/>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143552"/>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6/18/2012</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6295"/>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'06-18-2012'!$J$9:$J$13</c:f>
              <c:strCache>
                <c:ptCount val="5"/>
                <c:pt idx="0">
                  <c:v>Total Monday</c:v>
                </c:pt>
                <c:pt idx="1">
                  <c:v>Total Tuesday</c:v>
                </c:pt>
                <c:pt idx="2">
                  <c:v>Total Wednesday</c:v>
                </c:pt>
                <c:pt idx="3">
                  <c:v>Total Thursday</c:v>
                </c:pt>
                <c:pt idx="4">
                  <c:v>Total Friday</c:v>
                </c:pt>
              </c:strCache>
            </c:strRef>
          </c:cat>
          <c:val>
            <c:numRef>
              <c:f>'06-18-2012'!$K$9:$K$13</c:f>
              <c:numCache>
                <c:formatCode>General</c:formatCode>
                <c:ptCount val="5"/>
                <c:pt idx="0">
                  <c:v>706.5</c:v>
                </c:pt>
                <c:pt idx="1">
                  <c:v>713</c:v>
                </c:pt>
                <c:pt idx="2">
                  <c:v>762</c:v>
                </c:pt>
                <c:pt idx="3">
                  <c:v>809.5</c:v>
                </c:pt>
                <c:pt idx="4">
                  <c:v>194</c:v>
                </c:pt>
              </c:numCache>
            </c:numRef>
          </c:val>
        </c:ser>
        <c:marker val="1"/>
        <c:axId val="107086976"/>
        <c:axId val="107213568"/>
      </c:lineChart>
      <c:catAx>
        <c:axId val="107086976"/>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213568"/>
        <c:crosses val="autoZero"/>
        <c:auto val="1"/>
        <c:lblAlgn val="ctr"/>
        <c:lblOffset val="100"/>
        <c:tickLblSkip val="1"/>
        <c:tickMarkSkip val="1"/>
      </c:catAx>
      <c:valAx>
        <c:axId val="10721356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086976"/>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6/25/2012</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6306"/>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'06-25-2012'!$J$9:$J$13</c:f>
              <c:strCache>
                <c:ptCount val="5"/>
                <c:pt idx="0">
                  <c:v>Total Monday</c:v>
                </c:pt>
                <c:pt idx="1">
                  <c:v>Total Tuesday</c:v>
                </c:pt>
                <c:pt idx="2">
                  <c:v>Total Wednesday</c:v>
                </c:pt>
                <c:pt idx="3">
                  <c:v>Total Thursday</c:v>
                </c:pt>
                <c:pt idx="4">
                  <c:v>Total Friday</c:v>
                </c:pt>
              </c:strCache>
            </c:strRef>
          </c:cat>
          <c:val>
            <c:numRef>
              <c:f>'06-25-2012'!$K$9:$K$13</c:f>
              <c:numCache>
                <c:formatCode>General</c:formatCode>
                <c:ptCount val="5"/>
                <c:pt idx="0">
                  <c:v>609</c:v>
                </c:pt>
                <c:pt idx="1">
                  <c:v>577.5</c:v>
                </c:pt>
                <c:pt idx="2">
                  <c:v>622.5</c:v>
                </c:pt>
                <c:pt idx="3">
                  <c:v>592</c:v>
                </c:pt>
                <c:pt idx="4">
                  <c:v>253.5</c:v>
                </c:pt>
              </c:numCache>
            </c:numRef>
          </c:val>
        </c:ser>
        <c:marker val="1"/>
        <c:axId val="107942272"/>
        <c:axId val="107944576"/>
      </c:lineChart>
      <c:catAx>
        <c:axId val="107942272"/>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944576"/>
        <c:crosses val="autoZero"/>
        <c:auto val="1"/>
        <c:lblAlgn val="ctr"/>
        <c:lblOffset val="100"/>
        <c:tickLblSkip val="1"/>
        <c:tickMarkSkip val="1"/>
      </c:catAx>
      <c:valAx>
        <c:axId val="107944576"/>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942272"/>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2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Average Door Count</a:t>
            </a:r>
          </a:p>
        </c:rich>
      </c:tx>
      <c:layout/>
    </c:title>
    <c:plotArea>
      <c:layout/>
      <c:lineChart>
        <c:grouping val="standard"/>
        <c:ser>
          <c:idx val="0"/>
          <c:order val="0"/>
          <c:marker>
            <c:symbol val="none"/>
          </c:marker>
          <c:cat>
            <c:strRef>
              <c:f>'Report Calc'!$A$11:$A$41</c:f>
              <c:strCache>
                <c:ptCount val="31"/>
                <c:pt idx="0">
                  <c:v>December 2009*</c:v>
                </c:pt>
                <c:pt idx="1">
                  <c:v>January 2010</c:v>
                </c:pt>
                <c:pt idx="2">
                  <c:v>February 2010</c:v>
                </c:pt>
                <c:pt idx="3">
                  <c:v>March 2010</c:v>
                </c:pt>
                <c:pt idx="4">
                  <c:v>April 2010</c:v>
                </c:pt>
                <c:pt idx="5">
                  <c:v>May 2010</c:v>
                </c:pt>
                <c:pt idx="6">
                  <c:v>June 2010</c:v>
                </c:pt>
                <c:pt idx="7">
                  <c:v>July 2010</c:v>
                </c:pt>
                <c:pt idx="8">
                  <c:v>August 2010</c:v>
                </c:pt>
                <c:pt idx="9">
                  <c:v>September 2010</c:v>
                </c:pt>
                <c:pt idx="10">
                  <c:v>October 2010</c:v>
                </c:pt>
                <c:pt idx="11">
                  <c:v>November 2010</c:v>
                </c:pt>
                <c:pt idx="12">
                  <c:v>December 2010*</c:v>
                </c:pt>
                <c:pt idx="13">
                  <c:v>January 2011</c:v>
                </c:pt>
                <c:pt idx="14">
                  <c:v>February 2011</c:v>
                </c:pt>
                <c:pt idx="15">
                  <c:v>March 2011</c:v>
                </c:pt>
                <c:pt idx="16">
                  <c:v>April 2011</c:v>
                </c:pt>
                <c:pt idx="17">
                  <c:v>May 2011</c:v>
                </c:pt>
                <c:pt idx="18">
                  <c:v>June 2011</c:v>
                </c:pt>
                <c:pt idx="19">
                  <c:v>July 2011</c:v>
                </c:pt>
                <c:pt idx="20">
                  <c:v>August 2011</c:v>
                </c:pt>
                <c:pt idx="21">
                  <c:v>September 2011</c:v>
                </c:pt>
                <c:pt idx="22">
                  <c:v>October 2011</c:v>
                </c:pt>
                <c:pt idx="23">
                  <c:v>November 2011</c:v>
                </c:pt>
                <c:pt idx="24">
                  <c:v>December 2011*</c:v>
                </c:pt>
                <c:pt idx="25">
                  <c:v>January 2012</c:v>
                </c:pt>
                <c:pt idx="26">
                  <c:v>February 2012</c:v>
                </c:pt>
                <c:pt idx="27">
                  <c:v>March 2012</c:v>
                </c:pt>
                <c:pt idx="28">
                  <c:v>April 2012</c:v>
                </c:pt>
                <c:pt idx="29">
                  <c:v>May 2012</c:v>
                </c:pt>
                <c:pt idx="30">
                  <c:v>June 2012</c:v>
                </c:pt>
              </c:strCache>
            </c:strRef>
          </c:cat>
          <c:val>
            <c:numRef>
              <c:f>'Report Calc'!$D$11:$D$41</c:f>
              <c:numCache>
                <c:formatCode>0</c:formatCode>
                <c:ptCount val="31"/>
                <c:pt idx="0">
                  <c:v>1598.9133333333334</c:v>
                </c:pt>
                <c:pt idx="1">
                  <c:v>1215.2725</c:v>
                </c:pt>
                <c:pt idx="2">
                  <c:v>1488.7274999999997</c:v>
                </c:pt>
                <c:pt idx="3">
                  <c:v>947.44342105263149</c:v>
                </c:pt>
                <c:pt idx="4">
                  <c:v>1290.5543529411766</c:v>
                </c:pt>
                <c:pt idx="5">
                  <c:v>573.77794117647068</c:v>
                </c:pt>
                <c:pt idx="6">
                  <c:v>706.27555555555568</c:v>
                </c:pt>
                <c:pt idx="7">
                  <c:v>624.6851764705882</c:v>
                </c:pt>
                <c:pt idx="8">
                  <c:v>883.37888888888892</c:v>
                </c:pt>
                <c:pt idx="9">
                  <c:v>1608.2733333333331</c:v>
                </c:pt>
                <c:pt idx="10">
                  <c:v>1421.9789999999998</c:v>
                </c:pt>
                <c:pt idx="11">
                  <c:v>1303.1055555555556</c:v>
                </c:pt>
                <c:pt idx="12">
                  <c:v>1512.9399999999998</c:v>
                </c:pt>
                <c:pt idx="13">
                  <c:v>1068.1755882352941</c:v>
                </c:pt>
                <c:pt idx="14">
                  <c:v>1372.2149999999999</c:v>
                </c:pt>
                <c:pt idx="15">
                  <c:v>846.76868421052632</c:v>
                </c:pt>
                <c:pt idx="16">
                  <c:v>1390.038</c:v>
                </c:pt>
                <c:pt idx="17">
                  <c:v>541.80176470588231</c:v>
                </c:pt>
                <c:pt idx="18">
                  <c:v>584.46</c:v>
                </c:pt>
                <c:pt idx="19">
                  <c:v>557.61199999999997</c:v>
                </c:pt>
                <c:pt idx="20">
                  <c:v>821.80184210526318</c:v>
                </c:pt>
                <c:pt idx="21">
                  <c:v>1762.628705882353</c:v>
                </c:pt>
                <c:pt idx="22">
                  <c:v>1488.9549999999999</c:v>
                </c:pt>
                <c:pt idx="23">
                  <c:v>1126.8111111111114</c:v>
                </c:pt>
                <c:pt idx="24">
                  <c:v>1562.8600000000001</c:v>
                </c:pt>
                <c:pt idx="25">
                  <c:v>1014.223888888889</c:v>
                </c:pt>
                <c:pt idx="26">
                  <c:v>1243.3544117647061</c:v>
                </c:pt>
                <c:pt idx="27">
                  <c:v>1074.9599999999998</c:v>
                </c:pt>
                <c:pt idx="28">
                  <c:v>1076.2623529411765</c:v>
                </c:pt>
                <c:pt idx="29">
                  <c:v>401.72166666666669</c:v>
                </c:pt>
                <c:pt idx="30">
                  <c:v>461.74374999999998</c:v>
                </c:pt>
              </c:numCache>
            </c:numRef>
          </c:val>
        </c:ser>
        <c:marker val="1"/>
        <c:axId val="107984768"/>
        <c:axId val="107986304"/>
      </c:lineChart>
      <c:catAx>
        <c:axId val="107984768"/>
        <c:scaling>
          <c:orientation val="minMax"/>
        </c:scaling>
        <c:axPos val="b"/>
        <c:numFmt formatCode="@" sourceLinked="1"/>
        <c:majorTickMark val="none"/>
        <c:tickLblPos val="nextTo"/>
        <c:crossAx val="107986304"/>
        <c:crosses val="autoZero"/>
        <c:auto val="1"/>
        <c:lblAlgn val="ctr"/>
        <c:lblOffset val="100"/>
      </c:catAx>
      <c:valAx>
        <c:axId val="107986304"/>
        <c:scaling>
          <c:orientation val="minMax"/>
        </c:scaling>
        <c:axPos val="l"/>
        <c:majorGridlines/>
        <c:title>
          <c:tx>
            <c:rich>
              <a:bodyPr/>
              <a:lstStyle/>
              <a:p>
                <a:pPr>
                  <a:defRPr/>
                </a:pPr>
                <a:r>
                  <a:rPr lang="en-US"/>
                  <a:t>Average</a:t>
                </a:r>
                <a:r>
                  <a:rPr lang="en-US" baseline="0"/>
                  <a:t> Door Count</a:t>
                </a:r>
                <a:endParaRPr lang="en-US"/>
              </a:p>
            </c:rich>
          </c:tx>
          <c:layout/>
        </c:title>
        <c:numFmt formatCode="0" sourceLinked="1"/>
        <c:majorTickMark val="none"/>
        <c:tickLblPos val="nextTo"/>
        <c:crossAx val="107984768"/>
        <c:crosses val="autoZero"/>
        <c:crossBetween val="between"/>
      </c:valAx>
    </c:plotArea>
    <c:legend>
      <c:legendPos val="r"/>
      <c:layout/>
    </c:legend>
    <c:plotVisOnly val="1"/>
    <c:dispBlanksAs val="gap"/>
  </c:chart>
  <c:printSettings>
    <c:headerFooter/>
    <c:pageMargins b="0.75000000000000011" l="0.70000000000000007" r="0.70000000000000007" t="0.75000000000000011" header="0.30000000000000004" footer="0.30000000000000004"/>
    <c:pageSetup orientation="landscape" horizontalDpi="1200" verticalDpi="1200"/>
  </c:printSettings>
</c:chartSpace>
</file>

<file path=xl/charts/chart12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Average Door Count</a:t>
            </a:r>
          </a:p>
        </c:rich>
      </c:tx>
      <c:layout/>
    </c:title>
    <c:plotArea>
      <c:layout/>
      <c:lineChart>
        <c:grouping val="standard"/>
        <c:ser>
          <c:idx val="0"/>
          <c:order val="0"/>
          <c:tx>
            <c:strRef>
              <c:f>'Report Calc'!$B$10</c:f>
              <c:strCache>
                <c:ptCount val="1"/>
                <c:pt idx="0">
                  <c:v>Monday - Thursday</c:v>
                </c:pt>
              </c:strCache>
            </c:strRef>
          </c:tx>
          <c:marker>
            <c:symbol val="none"/>
          </c:marker>
          <c:cat>
            <c:strRef>
              <c:f>'Report Calc'!$A$11:$A$41</c:f>
              <c:strCache>
                <c:ptCount val="31"/>
                <c:pt idx="0">
                  <c:v>December 2009*</c:v>
                </c:pt>
                <c:pt idx="1">
                  <c:v>January 2010</c:v>
                </c:pt>
                <c:pt idx="2">
                  <c:v>February 2010</c:v>
                </c:pt>
                <c:pt idx="3">
                  <c:v>March 2010</c:v>
                </c:pt>
                <c:pt idx="4">
                  <c:v>April 2010</c:v>
                </c:pt>
                <c:pt idx="5">
                  <c:v>May 2010</c:v>
                </c:pt>
                <c:pt idx="6">
                  <c:v>June 2010</c:v>
                </c:pt>
                <c:pt idx="7">
                  <c:v>July 2010</c:v>
                </c:pt>
                <c:pt idx="8">
                  <c:v>August 2010</c:v>
                </c:pt>
                <c:pt idx="9">
                  <c:v>September 2010</c:v>
                </c:pt>
                <c:pt idx="10">
                  <c:v>October 2010</c:v>
                </c:pt>
                <c:pt idx="11">
                  <c:v>November 2010</c:v>
                </c:pt>
                <c:pt idx="12">
                  <c:v>December 2010*</c:v>
                </c:pt>
                <c:pt idx="13">
                  <c:v>January 2011</c:v>
                </c:pt>
                <c:pt idx="14">
                  <c:v>February 2011</c:v>
                </c:pt>
                <c:pt idx="15">
                  <c:v>March 2011</c:v>
                </c:pt>
                <c:pt idx="16">
                  <c:v>April 2011</c:v>
                </c:pt>
                <c:pt idx="17">
                  <c:v>May 2011</c:v>
                </c:pt>
                <c:pt idx="18">
                  <c:v>June 2011</c:v>
                </c:pt>
                <c:pt idx="19">
                  <c:v>July 2011</c:v>
                </c:pt>
                <c:pt idx="20">
                  <c:v>August 2011</c:v>
                </c:pt>
                <c:pt idx="21">
                  <c:v>September 2011</c:v>
                </c:pt>
                <c:pt idx="22">
                  <c:v>October 2011</c:v>
                </c:pt>
                <c:pt idx="23">
                  <c:v>November 2011</c:v>
                </c:pt>
                <c:pt idx="24">
                  <c:v>December 2011*</c:v>
                </c:pt>
                <c:pt idx="25">
                  <c:v>January 2012</c:v>
                </c:pt>
                <c:pt idx="26">
                  <c:v>February 2012</c:v>
                </c:pt>
                <c:pt idx="27">
                  <c:v>March 2012</c:v>
                </c:pt>
                <c:pt idx="28">
                  <c:v>April 2012</c:v>
                </c:pt>
                <c:pt idx="29">
                  <c:v>May 2012</c:v>
                </c:pt>
                <c:pt idx="30">
                  <c:v>June 2012</c:v>
                </c:pt>
              </c:strCache>
            </c:strRef>
          </c:cat>
          <c:val>
            <c:numRef>
              <c:f>'Report Calc'!$B$11:$B$41</c:f>
              <c:numCache>
                <c:formatCode>0</c:formatCode>
                <c:ptCount val="31"/>
                <c:pt idx="0">
                  <c:v>2249.8666666666668</c:v>
                </c:pt>
                <c:pt idx="1">
                  <c:v>1573.9749999999999</c:v>
                </c:pt>
                <c:pt idx="2">
                  <c:v>2076.8149999999996</c:v>
                </c:pt>
                <c:pt idx="3">
                  <c:v>1297.5368421052631</c:v>
                </c:pt>
                <c:pt idx="4">
                  <c:v>1955.964705882353</c:v>
                </c:pt>
                <c:pt idx="5">
                  <c:v>869.22588235294131</c:v>
                </c:pt>
                <c:pt idx="6">
                  <c:v>1051.9311111111112</c:v>
                </c:pt>
                <c:pt idx="7">
                  <c:v>925.7223529411765</c:v>
                </c:pt>
                <c:pt idx="8">
                  <c:v>1238.9577777777779</c:v>
                </c:pt>
                <c:pt idx="9">
                  <c:v>2107.1266666666661</c:v>
                </c:pt>
                <c:pt idx="10">
                  <c:v>2003.1179999999997</c:v>
                </c:pt>
                <c:pt idx="11">
                  <c:v>1805.9311111111112</c:v>
                </c:pt>
                <c:pt idx="12">
                  <c:v>2219.3599999999997</c:v>
                </c:pt>
                <c:pt idx="13">
                  <c:v>1392.1011764705884</c:v>
                </c:pt>
                <c:pt idx="14">
                  <c:v>1823.3799999999999</c:v>
                </c:pt>
                <c:pt idx="15">
                  <c:v>1254.7873684210526</c:v>
                </c:pt>
                <c:pt idx="16">
                  <c:v>1840.54</c:v>
                </c:pt>
                <c:pt idx="17">
                  <c:v>791.62352941176471</c:v>
                </c:pt>
                <c:pt idx="18">
                  <c:v>886.04000000000008</c:v>
                </c:pt>
                <c:pt idx="19">
                  <c:v>840.56</c:v>
                </c:pt>
                <c:pt idx="20">
                  <c:v>1139.5936842105264</c:v>
                </c:pt>
                <c:pt idx="21">
                  <c:v>2068.5294117647059</c:v>
                </c:pt>
                <c:pt idx="22">
                  <c:v>1979.1200000000001</c:v>
                </c:pt>
                <c:pt idx="23">
                  <c:v>1774.9622222222226</c:v>
                </c:pt>
                <c:pt idx="24">
                  <c:v>2373.2800000000002</c:v>
                </c:pt>
                <c:pt idx="25">
                  <c:v>1285.4977777777779</c:v>
                </c:pt>
                <c:pt idx="26">
                  <c:v>1637.4188235294121</c:v>
                </c:pt>
                <c:pt idx="27">
                  <c:v>1566.9999999999998</c:v>
                </c:pt>
                <c:pt idx="28">
                  <c:v>1493.6847058823528</c:v>
                </c:pt>
                <c:pt idx="29">
                  <c:v>592.45333333333338</c:v>
                </c:pt>
                <c:pt idx="30">
                  <c:v>689.48749999999995</c:v>
                </c:pt>
              </c:numCache>
            </c:numRef>
          </c:val>
        </c:ser>
        <c:ser>
          <c:idx val="1"/>
          <c:order val="1"/>
          <c:tx>
            <c:strRef>
              <c:f>'Report Calc'!$C$10</c:f>
              <c:strCache>
                <c:ptCount val="1"/>
                <c:pt idx="0">
                  <c:v>Friday</c:v>
                </c:pt>
              </c:strCache>
            </c:strRef>
          </c:tx>
          <c:marker>
            <c:symbol val="none"/>
          </c:marker>
          <c:cat>
            <c:strRef>
              <c:f>'Report Calc'!$A$11:$A$41</c:f>
              <c:strCache>
                <c:ptCount val="31"/>
                <c:pt idx="0">
                  <c:v>December 2009*</c:v>
                </c:pt>
                <c:pt idx="1">
                  <c:v>January 2010</c:v>
                </c:pt>
                <c:pt idx="2">
                  <c:v>February 2010</c:v>
                </c:pt>
                <c:pt idx="3">
                  <c:v>March 2010</c:v>
                </c:pt>
                <c:pt idx="4">
                  <c:v>April 2010</c:v>
                </c:pt>
                <c:pt idx="5">
                  <c:v>May 2010</c:v>
                </c:pt>
                <c:pt idx="6">
                  <c:v>June 2010</c:v>
                </c:pt>
                <c:pt idx="7">
                  <c:v>July 2010</c:v>
                </c:pt>
                <c:pt idx="8">
                  <c:v>August 2010</c:v>
                </c:pt>
                <c:pt idx="9">
                  <c:v>September 2010</c:v>
                </c:pt>
                <c:pt idx="10">
                  <c:v>October 2010</c:v>
                </c:pt>
                <c:pt idx="11">
                  <c:v>November 2010</c:v>
                </c:pt>
                <c:pt idx="12">
                  <c:v>December 2010*</c:v>
                </c:pt>
                <c:pt idx="13">
                  <c:v>January 2011</c:v>
                </c:pt>
                <c:pt idx="14">
                  <c:v>February 2011</c:v>
                </c:pt>
                <c:pt idx="15">
                  <c:v>March 2011</c:v>
                </c:pt>
                <c:pt idx="16">
                  <c:v>April 2011</c:v>
                </c:pt>
                <c:pt idx="17">
                  <c:v>May 2011</c:v>
                </c:pt>
                <c:pt idx="18">
                  <c:v>June 2011</c:v>
                </c:pt>
                <c:pt idx="19">
                  <c:v>July 2011</c:v>
                </c:pt>
                <c:pt idx="20">
                  <c:v>August 2011</c:v>
                </c:pt>
                <c:pt idx="21">
                  <c:v>September 2011</c:v>
                </c:pt>
                <c:pt idx="22">
                  <c:v>October 2011</c:v>
                </c:pt>
                <c:pt idx="23">
                  <c:v>November 2011</c:v>
                </c:pt>
                <c:pt idx="24">
                  <c:v>December 2011*</c:v>
                </c:pt>
                <c:pt idx="25">
                  <c:v>January 2012</c:v>
                </c:pt>
                <c:pt idx="26">
                  <c:v>February 2012</c:v>
                </c:pt>
                <c:pt idx="27">
                  <c:v>March 2012</c:v>
                </c:pt>
                <c:pt idx="28">
                  <c:v>April 2012</c:v>
                </c:pt>
                <c:pt idx="29">
                  <c:v>May 2012</c:v>
                </c:pt>
                <c:pt idx="30">
                  <c:v>June 2012</c:v>
                </c:pt>
              </c:strCache>
            </c:strRef>
          </c:cat>
          <c:val>
            <c:numRef>
              <c:f>'Report Calc'!$C$11:$C$41</c:f>
              <c:numCache>
                <c:formatCode>0</c:formatCode>
                <c:ptCount val="31"/>
                <c:pt idx="0">
                  <c:v>947.96</c:v>
                </c:pt>
                <c:pt idx="1">
                  <c:v>856.57</c:v>
                </c:pt>
                <c:pt idx="2">
                  <c:v>900.64</c:v>
                </c:pt>
                <c:pt idx="3">
                  <c:v>597.35</c:v>
                </c:pt>
                <c:pt idx="4">
                  <c:v>625.14400000000001</c:v>
                </c:pt>
                <c:pt idx="5">
                  <c:v>278.33</c:v>
                </c:pt>
                <c:pt idx="6">
                  <c:v>360.62</c:v>
                </c:pt>
                <c:pt idx="7">
                  <c:v>323.64800000000002</c:v>
                </c:pt>
                <c:pt idx="8">
                  <c:v>527.79999999999995</c:v>
                </c:pt>
                <c:pt idx="9">
                  <c:v>1109.42</c:v>
                </c:pt>
                <c:pt idx="10">
                  <c:v>840.84</c:v>
                </c:pt>
                <c:pt idx="11">
                  <c:v>800.28</c:v>
                </c:pt>
                <c:pt idx="12">
                  <c:v>806.52</c:v>
                </c:pt>
                <c:pt idx="13">
                  <c:v>744.25</c:v>
                </c:pt>
                <c:pt idx="14">
                  <c:v>921.05</c:v>
                </c:pt>
                <c:pt idx="15">
                  <c:v>438.75</c:v>
                </c:pt>
                <c:pt idx="16">
                  <c:v>939.53600000000006</c:v>
                </c:pt>
                <c:pt idx="17">
                  <c:v>291.97999999999996</c:v>
                </c:pt>
                <c:pt idx="18">
                  <c:v>282.87999999999994</c:v>
                </c:pt>
                <c:pt idx="19">
                  <c:v>274.66399999999999</c:v>
                </c:pt>
                <c:pt idx="20">
                  <c:v>504.01</c:v>
                </c:pt>
                <c:pt idx="21">
                  <c:v>1456.7280000000001</c:v>
                </c:pt>
                <c:pt idx="22">
                  <c:v>998.79</c:v>
                </c:pt>
                <c:pt idx="23">
                  <c:v>478.65999999999997</c:v>
                </c:pt>
                <c:pt idx="24">
                  <c:v>752.44</c:v>
                </c:pt>
                <c:pt idx="25">
                  <c:v>742.95</c:v>
                </c:pt>
                <c:pt idx="26">
                  <c:v>849.29</c:v>
                </c:pt>
                <c:pt idx="27">
                  <c:v>582.91999999999996</c:v>
                </c:pt>
                <c:pt idx="28">
                  <c:v>658.84</c:v>
                </c:pt>
                <c:pt idx="29">
                  <c:v>210.99</c:v>
                </c:pt>
                <c:pt idx="30">
                  <c:v>234</c:v>
                </c:pt>
              </c:numCache>
            </c:numRef>
          </c:val>
        </c:ser>
        <c:marker val="1"/>
        <c:axId val="107905792"/>
        <c:axId val="107907328"/>
      </c:lineChart>
      <c:catAx>
        <c:axId val="107905792"/>
        <c:scaling>
          <c:orientation val="minMax"/>
        </c:scaling>
        <c:axPos val="b"/>
        <c:numFmt formatCode="@" sourceLinked="1"/>
        <c:majorTickMark val="none"/>
        <c:tickLblPos val="nextTo"/>
        <c:crossAx val="107907328"/>
        <c:crosses val="autoZero"/>
        <c:auto val="1"/>
        <c:lblAlgn val="ctr"/>
        <c:lblOffset val="100"/>
      </c:catAx>
      <c:valAx>
        <c:axId val="107907328"/>
        <c:scaling>
          <c:orientation val="minMax"/>
        </c:scaling>
        <c:axPos val="l"/>
        <c:majorGridlines/>
        <c:title>
          <c:tx>
            <c:rich>
              <a:bodyPr/>
              <a:lstStyle/>
              <a:p>
                <a:pPr>
                  <a:defRPr/>
                </a:pPr>
                <a:r>
                  <a:rPr lang="en-US"/>
                  <a:t>Average</a:t>
                </a:r>
                <a:r>
                  <a:rPr lang="en-US" baseline="0"/>
                  <a:t> Door Count</a:t>
                </a:r>
                <a:endParaRPr lang="en-US"/>
              </a:p>
            </c:rich>
          </c:tx>
          <c:layout/>
        </c:title>
        <c:numFmt formatCode="0" sourceLinked="1"/>
        <c:majorTickMark val="none"/>
        <c:tickLblPos val="nextTo"/>
        <c:crossAx val="107905792"/>
        <c:crosses val="autoZero"/>
        <c:crossBetween val="between"/>
      </c:valAx>
    </c:plotArea>
    <c:legend>
      <c:legendPos val="r"/>
      <c:layout/>
    </c:legend>
    <c:plotVisOnly val="1"/>
    <c:dispBlanksAs val="gap"/>
  </c:chart>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03/15/2010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4225507846205221"/>
          <c:y val="0.14774281805745557"/>
          <c:w val="0.84299305755290199"/>
          <c:h val="0.64979480164158721"/>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'03-15-2010'!$J$9:$J$13</c:f>
              <c:strCache>
                <c:ptCount val="5"/>
                <c:pt idx="0">
                  <c:v>Total Monday</c:v>
                </c:pt>
                <c:pt idx="1">
                  <c:v>Total Tuesday</c:v>
                </c:pt>
                <c:pt idx="2">
                  <c:v>Total Wednesday</c:v>
                </c:pt>
                <c:pt idx="3">
                  <c:v>Total Thursday</c:v>
                </c:pt>
                <c:pt idx="4">
                  <c:v>Total Friday</c:v>
                </c:pt>
              </c:strCache>
            </c:strRef>
          </c:cat>
          <c:val>
            <c:numRef>
              <c:f>'03-15-2010'!$K$9:$K$13</c:f>
              <c:numCache>
                <c:formatCode>General</c:formatCode>
                <c:ptCount val="5"/>
                <c:pt idx="0">
                  <c:v>1912</c:v>
                </c:pt>
                <c:pt idx="1">
                  <c:v>1618</c:v>
                </c:pt>
                <c:pt idx="2">
                  <c:v>1782</c:v>
                </c:pt>
                <c:pt idx="3">
                  <c:v>1636</c:v>
                </c:pt>
                <c:pt idx="4">
                  <c:v>871</c:v>
                </c:pt>
              </c:numCache>
            </c:numRef>
          </c:val>
        </c:ser>
        <c:marker val="1"/>
        <c:axId val="97374592"/>
        <c:axId val="97376896"/>
      </c:lineChart>
      <c:catAx>
        <c:axId val="97374592"/>
        <c:scaling>
          <c:orientation val="minMax"/>
        </c:scaling>
        <c:axPos val="b"/>
        <c:title>
          <c:tx>
            <c:rich>
              <a:bodyPr/>
              <a:lstStyle/>
              <a:p>
                <a:pPr>
                  <a:defRPr sz="1775" b="1" i="0" u="none" strike="noStrike" baseline="0">
                    <a:solidFill>
                      <a:srgbClr val="000000"/>
                    </a:solidFill>
                    <a:latin typeface="Arial"/>
                    <a:ea typeface="Arial"/>
                    <a:cs typeface="Arial"/>
                  </a:defRPr>
                </a:pPr>
                <a:r>
                  <a:t>Day of Week</a:t>
                </a:r>
              </a:p>
            </c:rich>
          </c:tx>
          <c:layout>
            <c:manualLayout>
              <c:xMode val="edge"/>
              <c:yMode val="edge"/>
              <c:x val="0.4847209799512680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7376896"/>
        <c:crosses val="autoZero"/>
        <c:auto val="1"/>
        <c:lblAlgn val="ctr"/>
        <c:lblOffset val="100"/>
        <c:tickLblSkip val="1"/>
        <c:tickMarkSkip val="1"/>
      </c:catAx>
      <c:valAx>
        <c:axId val="97376896"/>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t>Number of Patrons</a:t>
                </a:r>
              </a:p>
            </c:rich>
          </c:tx>
          <c:layout>
            <c:manualLayout>
              <c:xMode val="edge"/>
              <c:yMode val="edge"/>
              <c:x val="1.6859852476290831E-2"/>
              <c:y val="0.31874145006839938"/>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7374592"/>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03/22/2010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4225507846205221"/>
          <c:y val="0.14774281805745557"/>
          <c:w val="0.84299305755290199"/>
          <c:h val="0.64979480164158721"/>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'03-22-2010'!$J$9:$J$13</c:f>
              <c:strCache>
                <c:ptCount val="5"/>
                <c:pt idx="0">
                  <c:v>Total Monday</c:v>
                </c:pt>
                <c:pt idx="1">
                  <c:v>Total Tuesday</c:v>
                </c:pt>
                <c:pt idx="2">
                  <c:v>Total Wednesday</c:v>
                </c:pt>
                <c:pt idx="3">
                  <c:v>Total Thursday</c:v>
                </c:pt>
                <c:pt idx="4">
                  <c:v>Total Friday</c:v>
                </c:pt>
              </c:strCache>
            </c:strRef>
          </c:cat>
          <c:val>
            <c:numRef>
              <c:f>'03-22-2010'!$K$9:$K$13</c:f>
              <c:numCache>
                <c:formatCode>General</c:formatCode>
                <c:ptCount val="5"/>
                <c:pt idx="0">
                  <c:v>2130</c:v>
                </c:pt>
                <c:pt idx="1">
                  <c:v>1850.5</c:v>
                </c:pt>
                <c:pt idx="2">
                  <c:v>1739</c:v>
                </c:pt>
                <c:pt idx="3">
                  <c:v>1577.5</c:v>
                </c:pt>
                <c:pt idx="4">
                  <c:v>772.5</c:v>
                </c:pt>
              </c:numCache>
            </c:numRef>
          </c:val>
        </c:ser>
        <c:marker val="1"/>
        <c:axId val="97503488"/>
        <c:axId val="97506048"/>
      </c:lineChart>
      <c:catAx>
        <c:axId val="97503488"/>
        <c:scaling>
          <c:orientation val="minMax"/>
        </c:scaling>
        <c:axPos val="b"/>
        <c:title>
          <c:tx>
            <c:rich>
              <a:bodyPr/>
              <a:lstStyle/>
              <a:p>
                <a:pPr>
                  <a:defRPr sz="1775" b="1" i="0" u="none" strike="noStrike" baseline="0">
                    <a:solidFill>
                      <a:srgbClr val="000000"/>
                    </a:solidFill>
                    <a:latin typeface="Arial"/>
                    <a:ea typeface="Arial"/>
                    <a:cs typeface="Arial"/>
                  </a:defRPr>
                </a:pPr>
                <a:r>
                  <a:t>Day of Week</a:t>
                </a:r>
              </a:p>
            </c:rich>
          </c:tx>
          <c:layout>
            <c:manualLayout>
              <c:xMode val="edge"/>
              <c:yMode val="edge"/>
              <c:x val="0.4847209799512680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7506048"/>
        <c:crosses val="autoZero"/>
        <c:auto val="1"/>
        <c:lblAlgn val="ctr"/>
        <c:lblOffset val="100"/>
        <c:tickLblSkip val="1"/>
        <c:tickMarkSkip val="1"/>
      </c:catAx>
      <c:valAx>
        <c:axId val="9750604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t>Number of Patrons</a:t>
                </a:r>
              </a:p>
            </c:rich>
          </c:tx>
          <c:layout>
            <c:manualLayout>
              <c:xMode val="edge"/>
              <c:yMode val="edge"/>
              <c:x val="1.6859852476290831E-2"/>
              <c:y val="0.31874145006839938"/>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750348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03/29/2010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4225507846205221"/>
          <c:y val="0.14774281805745557"/>
          <c:w val="0.84299305755290199"/>
          <c:h val="0.64979480164158721"/>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'03-29-2010'!$J$9:$J$13</c:f>
              <c:strCache>
                <c:ptCount val="5"/>
                <c:pt idx="0">
                  <c:v>Total Monday</c:v>
                </c:pt>
                <c:pt idx="1">
                  <c:v>Total Tuesday</c:v>
                </c:pt>
                <c:pt idx="2">
                  <c:v>Total Wednesday</c:v>
                </c:pt>
                <c:pt idx="3">
                  <c:v>Total Thursday</c:v>
                </c:pt>
                <c:pt idx="4">
                  <c:v>Total Friday</c:v>
                </c:pt>
              </c:strCache>
            </c:strRef>
          </c:cat>
          <c:val>
            <c:numRef>
              <c:f>'03-29-2010'!$K$9:$K$13</c:f>
              <c:numCache>
                <c:formatCode>General</c:formatCode>
                <c:ptCount val="5"/>
                <c:pt idx="0">
                  <c:v>1993.5</c:v>
                </c:pt>
                <c:pt idx="1">
                  <c:v>0</c:v>
                </c:pt>
                <c:pt idx="2">
                  <c:v>0</c:v>
                </c:pt>
                <c:pt idx="3">
                  <c:v>1908</c:v>
                </c:pt>
                <c:pt idx="4">
                  <c:v>0</c:v>
                </c:pt>
              </c:numCache>
            </c:numRef>
          </c:val>
        </c:ser>
        <c:marker val="1"/>
        <c:axId val="97575296"/>
        <c:axId val="97577600"/>
      </c:lineChart>
      <c:catAx>
        <c:axId val="97575296"/>
        <c:scaling>
          <c:orientation val="minMax"/>
        </c:scaling>
        <c:axPos val="b"/>
        <c:title>
          <c:tx>
            <c:rich>
              <a:bodyPr/>
              <a:lstStyle/>
              <a:p>
                <a:pPr>
                  <a:defRPr sz="1775" b="1" i="0" u="none" strike="noStrike" baseline="0">
                    <a:solidFill>
                      <a:srgbClr val="000000"/>
                    </a:solidFill>
                    <a:latin typeface="Arial"/>
                    <a:ea typeface="Arial"/>
                    <a:cs typeface="Arial"/>
                  </a:defRPr>
                </a:pPr>
                <a:r>
                  <a:t>Day of Week</a:t>
                </a:r>
              </a:p>
            </c:rich>
          </c:tx>
          <c:layout>
            <c:manualLayout>
              <c:xMode val="edge"/>
              <c:yMode val="edge"/>
              <c:x val="0.4847209799512680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7577600"/>
        <c:crosses val="autoZero"/>
        <c:auto val="1"/>
        <c:lblAlgn val="ctr"/>
        <c:lblOffset val="100"/>
        <c:tickLblSkip val="1"/>
        <c:tickMarkSkip val="1"/>
      </c:catAx>
      <c:valAx>
        <c:axId val="97577600"/>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t>Number of Patrons</a:t>
                </a:r>
              </a:p>
            </c:rich>
          </c:tx>
          <c:layout>
            <c:manualLayout>
              <c:xMode val="edge"/>
              <c:yMode val="edge"/>
              <c:x val="1.6859852476290831E-2"/>
              <c:y val="0.31874145006839938"/>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7575296"/>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04/05/2010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4225507846205221"/>
          <c:y val="0.14774281805745557"/>
          <c:w val="0.84299305755290199"/>
          <c:h val="0.64979480164158721"/>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'04-05-2010'!$J$9:$J$13</c:f>
              <c:strCache>
                <c:ptCount val="5"/>
                <c:pt idx="0">
                  <c:v>Total Monday</c:v>
                </c:pt>
                <c:pt idx="1">
                  <c:v>Total Tuesday</c:v>
                </c:pt>
                <c:pt idx="2">
                  <c:v>Total Wednesday</c:v>
                </c:pt>
                <c:pt idx="3">
                  <c:v>Total Thursday</c:v>
                </c:pt>
                <c:pt idx="4">
                  <c:v>Total Friday</c:v>
                </c:pt>
              </c:strCache>
            </c:strRef>
          </c:cat>
          <c:val>
            <c:numRef>
              <c:f>'04-05-2010'!$K$9:$K$13</c:f>
              <c:numCache>
                <c:formatCode>General</c:formatCode>
                <c:ptCount val="5"/>
                <c:pt idx="0">
                  <c:v>2019.5</c:v>
                </c:pt>
                <c:pt idx="1">
                  <c:v>1795.5</c:v>
                </c:pt>
                <c:pt idx="2">
                  <c:v>1780.5</c:v>
                </c:pt>
                <c:pt idx="3">
                  <c:v>1576</c:v>
                </c:pt>
                <c:pt idx="4">
                  <c:v>804.5</c:v>
                </c:pt>
              </c:numCache>
            </c:numRef>
          </c:val>
        </c:ser>
        <c:marker val="1"/>
        <c:axId val="97618176"/>
        <c:axId val="102236928"/>
      </c:lineChart>
      <c:catAx>
        <c:axId val="97618176"/>
        <c:scaling>
          <c:orientation val="minMax"/>
        </c:scaling>
        <c:axPos val="b"/>
        <c:title>
          <c:tx>
            <c:rich>
              <a:bodyPr/>
              <a:lstStyle/>
              <a:p>
                <a:pPr>
                  <a:defRPr sz="1775" b="1" i="0" u="none" strike="noStrike" baseline="0">
                    <a:solidFill>
                      <a:srgbClr val="000000"/>
                    </a:solidFill>
                    <a:latin typeface="Arial"/>
                    <a:ea typeface="Arial"/>
                    <a:cs typeface="Arial"/>
                  </a:defRPr>
                </a:pPr>
                <a:r>
                  <a:t>Day of Week</a:t>
                </a:r>
              </a:p>
            </c:rich>
          </c:tx>
          <c:layout>
            <c:manualLayout>
              <c:xMode val="edge"/>
              <c:yMode val="edge"/>
              <c:x val="0.4847209799512680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2236928"/>
        <c:crosses val="autoZero"/>
        <c:auto val="1"/>
        <c:lblAlgn val="ctr"/>
        <c:lblOffset val="100"/>
        <c:tickLblSkip val="1"/>
        <c:tickMarkSkip val="1"/>
      </c:catAx>
      <c:valAx>
        <c:axId val="10223692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t>Number of Patrons</a:t>
                </a:r>
              </a:p>
            </c:rich>
          </c:tx>
          <c:layout>
            <c:manualLayout>
              <c:xMode val="edge"/>
              <c:yMode val="edge"/>
              <c:x val="1.6859852476290831E-2"/>
              <c:y val="0.31874145006839938"/>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7618176"/>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04/12/2010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4225507846205221"/>
          <c:y val="0.14774281805745557"/>
          <c:w val="0.84299305755290199"/>
          <c:h val="0.64979480164158721"/>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'04-12-2010'!$J$9:$J$13</c:f>
              <c:strCache>
                <c:ptCount val="5"/>
                <c:pt idx="0">
                  <c:v>Total Monday</c:v>
                </c:pt>
                <c:pt idx="1">
                  <c:v>Total Tuesday</c:v>
                </c:pt>
                <c:pt idx="2">
                  <c:v>Total Wednesday</c:v>
                </c:pt>
                <c:pt idx="3">
                  <c:v>Total Thursday</c:v>
                </c:pt>
                <c:pt idx="4">
                  <c:v>Total Friday</c:v>
                </c:pt>
              </c:strCache>
            </c:strRef>
          </c:cat>
          <c:val>
            <c:numRef>
              <c:f>'04-12-2010'!$K$9:$K$13</c:f>
              <c:numCache>
                <c:formatCode>General</c:formatCode>
                <c:ptCount val="5"/>
                <c:pt idx="0">
                  <c:v>1870.5</c:v>
                </c:pt>
                <c:pt idx="1">
                  <c:v>1771.5</c:v>
                </c:pt>
                <c:pt idx="2">
                  <c:v>1758.5</c:v>
                </c:pt>
                <c:pt idx="3">
                  <c:v>1611.5</c:v>
                </c:pt>
                <c:pt idx="4">
                  <c:v>636.5</c:v>
                </c:pt>
              </c:numCache>
            </c:numRef>
          </c:val>
        </c:ser>
        <c:marker val="1"/>
        <c:axId val="102302464"/>
        <c:axId val="102304768"/>
      </c:lineChart>
      <c:catAx>
        <c:axId val="102302464"/>
        <c:scaling>
          <c:orientation val="minMax"/>
        </c:scaling>
        <c:axPos val="b"/>
        <c:title>
          <c:tx>
            <c:rich>
              <a:bodyPr/>
              <a:lstStyle/>
              <a:p>
                <a:pPr>
                  <a:defRPr sz="1775" b="1" i="0" u="none" strike="noStrike" baseline="0">
                    <a:solidFill>
                      <a:srgbClr val="000000"/>
                    </a:solidFill>
                    <a:latin typeface="Arial"/>
                    <a:ea typeface="Arial"/>
                    <a:cs typeface="Arial"/>
                  </a:defRPr>
                </a:pPr>
                <a:r>
                  <a:t>Day of Week</a:t>
                </a:r>
              </a:p>
            </c:rich>
          </c:tx>
          <c:layout>
            <c:manualLayout>
              <c:xMode val="edge"/>
              <c:yMode val="edge"/>
              <c:x val="0.4847209799512680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2304768"/>
        <c:crosses val="autoZero"/>
        <c:auto val="1"/>
        <c:lblAlgn val="ctr"/>
        <c:lblOffset val="100"/>
        <c:tickLblSkip val="1"/>
        <c:tickMarkSkip val="1"/>
      </c:catAx>
      <c:valAx>
        <c:axId val="10230476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t>Number of Patrons</a:t>
                </a:r>
              </a:p>
            </c:rich>
          </c:tx>
          <c:layout>
            <c:manualLayout>
              <c:xMode val="edge"/>
              <c:yMode val="edge"/>
              <c:x val="1.6859852476290831E-2"/>
              <c:y val="0.31874145006839938"/>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2302464"/>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04/19/2010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4225507846205221"/>
          <c:y val="0.14774281805745557"/>
          <c:w val="0.84299305755290199"/>
          <c:h val="0.64979480164158721"/>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'04-19-2010'!$J$9:$J$13</c:f>
              <c:strCache>
                <c:ptCount val="5"/>
                <c:pt idx="0">
                  <c:v>Total Monday</c:v>
                </c:pt>
                <c:pt idx="1">
                  <c:v>Total Tuesday</c:v>
                </c:pt>
                <c:pt idx="2">
                  <c:v>Total Wednesday</c:v>
                </c:pt>
                <c:pt idx="3">
                  <c:v>Total Thursday</c:v>
                </c:pt>
                <c:pt idx="4">
                  <c:v>Total Friday</c:v>
                </c:pt>
              </c:strCache>
            </c:strRef>
          </c:cat>
          <c:val>
            <c:numRef>
              <c:f>'04-19-2010'!$K$9:$K$13</c:f>
              <c:numCache>
                <c:formatCode>General</c:formatCode>
                <c:ptCount val="5"/>
                <c:pt idx="0">
                  <c:v>2066.5</c:v>
                </c:pt>
                <c:pt idx="1">
                  <c:v>1842</c:v>
                </c:pt>
                <c:pt idx="2">
                  <c:v>2052</c:v>
                </c:pt>
                <c:pt idx="3">
                  <c:v>1820.5</c:v>
                </c:pt>
                <c:pt idx="4">
                  <c:v>838</c:v>
                </c:pt>
              </c:numCache>
            </c:numRef>
          </c:val>
        </c:ser>
        <c:marker val="1"/>
        <c:axId val="102361728"/>
        <c:axId val="102454400"/>
      </c:lineChart>
      <c:catAx>
        <c:axId val="102361728"/>
        <c:scaling>
          <c:orientation val="minMax"/>
        </c:scaling>
        <c:axPos val="b"/>
        <c:title>
          <c:tx>
            <c:rich>
              <a:bodyPr/>
              <a:lstStyle/>
              <a:p>
                <a:pPr>
                  <a:defRPr sz="1775" b="1" i="0" u="none" strike="noStrike" baseline="0">
                    <a:solidFill>
                      <a:srgbClr val="000000"/>
                    </a:solidFill>
                    <a:latin typeface="Arial"/>
                    <a:ea typeface="Arial"/>
                    <a:cs typeface="Arial"/>
                  </a:defRPr>
                </a:pPr>
                <a:r>
                  <a:t>Day of Week</a:t>
                </a:r>
              </a:p>
            </c:rich>
          </c:tx>
          <c:layout>
            <c:manualLayout>
              <c:xMode val="edge"/>
              <c:yMode val="edge"/>
              <c:x val="0.4847209799512680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2454400"/>
        <c:crosses val="autoZero"/>
        <c:auto val="1"/>
        <c:lblAlgn val="ctr"/>
        <c:lblOffset val="100"/>
        <c:tickLblSkip val="1"/>
        <c:tickMarkSkip val="1"/>
      </c:catAx>
      <c:valAx>
        <c:axId val="102454400"/>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t>Number of Patrons</a:t>
                </a:r>
              </a:p>
            </c:rich>
          </c:tx>
          <c:layout>
            <c:manualLayout>
              <c:xMode val="edge"/>
              <c:yMode val="edge"/>
              <c:x val="1.6859852476290831E-2"/>
              <c:y val="0.31874145006839938"/>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236172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04/26/2010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4225507846205221"/>
          <c:y val="0.14774281805745557"/>
          <c:w val="0.84299305755290199"/>
          <c:h val="0.64979480164158721"/>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'04-26-2010'!$J$9:$J$13</c:f>
              <c:strCache>
                <c:ptCount val="5"/>
                <c:pt idx="0">
                  <c:v>Total Monday</c:v>
                </c:pt>
                <c:pt idx="1">
                  <c:v>Total Tuesday</c:v>
                </c:pt>
                <c:pt idx="2">
                  <c:v>Total Wednesday</c:v>
                </c:pt>
                <c:pt idx="3">
                  <c:v>Total Thursday</c:v>
                </c:pt>
                <c:pt idx="4">
                  <c:v>Total Friday</c:v>
                </c:pt>
              </c:strCache>
            </c:strRef>
          </c:cat>
          <c:val>
            <c:numRef>
              <c:f>'04-26-2010'!$K$9:$K$13</c:f>
              <c:numCache>
                <c:formatCode>General</c:formatCode>
                <c:ptCount val="5"/>
                <c:pt idx="0">
                  <c:v>2191</c:v>
                </c:pt>
                <c:pt idx="1">
                  <c:v>2104.5</c:v>
                </c:pt>
                <c:pt idx="2">
                  <c:v>2058</c:v>
                </c:pt>
                <c:pt idx="3">
                  <c:v>1746.5</c:v>
                </c:pt>
                <c:pt idx="4">
                  <c:v>726.5</c:v>
                </c:pt>
              </c:numCache>
            </c:numRef>
          </c:val>
        </c:ser>
        <c:marker val="1"/>
        <c:axId val="102535936"/>
        <c:axId val="102538240"/>
      </c:lineChart>
      <c:catAx>
        <c:axId val="102535936"/>
        <c:scaling>
          <c:orientation val="minMax"/>
        </c:scaling>
        <c:axPos val="b"/>
        <c:title>
          <c:tx>
            <c:rich>
              <a:bodyPr/>
              <a:lstStyle/>
              <a:p>
                <a:pPr>
                  <a:defRPr sz="1775" b="1" i="0" u="none" strike="noStrike" baseline="0">
                    <a:solidFill>
                      <a:srgbClr val="000000"/>
                    </a:solidFill>
                    <a:latin typeface="Arial"/>
                    <a:ea typeface="Arial"/>
                    <a:cs typeface="Arial"/>
                  </a:defRPr>
                </a:pPr>
                <a:r>
                  <a:t>Day of Week</a:t>
                </a:r>
              </a:p>
            </c:rich>
          </c:tx>
          <c:layout>
            <c:manualLayout>
              <c:xMode val="edge"/>
              <c:yMode val="edge"/>
              <c:x val="0.4847209799512680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2538240"/>
        <c:crosses val="autoZero"/>
        <c:auto val="1"/>
        <c:lblAlgn val="ctr"/>
        <c:lblOffset val="100"/>
        <c:tickLblSkip val="1"/>
        <c:tickMarkSkip val="1"/>
      </c:catAx>
      <c:valAx>
        <c:axId val="102538240"/>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t>Number of Patrons</a:t>
                </a:r>
              </a:p>
            </c:rich>
          </c:tx>
          <c:layout>
            <c:manualLayout>
              <c:xMode val="edge"/>
              <c:yMode val="edge"/>
              <c:x val="1.6859852476290831E-2"/>
              <c:y val="0.31874145006839938"/>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2535936"/>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12/07/2009</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4225507846205221"/>
          <c:y val="0.14774281805745557"/>
          <c:w val="0.84299305755290199"/>
          <c:h val="0.64979480164158721"/>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'12-07-2009'!$J$9:$J$13</c:f>
              <c:strCache>
                <c:ptCount val="5"/>
                <c:pt idx="0">
                  <c:v>Total Monday</c:v>
                </c:pt>
                <c:pt idx="1">
                  <c:v>Total Tuesday</c:v>
                </c:pt>
                <c:pt idx="2">
                  <c:v>Total Wednesday</c:v>
                </c:pt>
                <c:pt idx="3">
                  <c:v>Total Thursday</c:v>
                </c:pt>
                <c:pt idx="4">
                  <c:v>Total Friday</c:v>
                </c:pt>
              </c:strCache>
            </c:strRef>
          </c:cat>
          <c:val>
            <c:numRef>
              <c:f>'12-07-2009'!$K$9:$K$13</c:f>
              <c:numCache>
                <c:formatCode>General</c:formatCode>
                <c:ptCount val="5"/>
                <c:pt idx="0">
                  <c:v>1762.5</c:v>
                </c:pt>
                <c:pt idx="1">
                  <c:v>1922.5</c:v>
                </c:pt>
                <c:pt idx="2">
                  <c:v>1273.5</c:v>
                </c:pt>
                <c:pt idx="3">
                  <c:v>853.5</c:v>
                </c:pt>
                <c:pt idx="4">
                  <c:v>572</c:v>
                </c:pt>
              </c:numCache>
            </c:numRef>
          </c:val>
        </c:ser>
        <c:marker val="1"/>
        <c:axId val="80161024"/>
        <c:axId val="80175872"/>
      </c:lineChart>
      <c:catAx>
        <c:axId val="80161024"/>
        <c:scaling>
          <c:orientation val="minMax"/>
        </c:scaling>
        <c:axPos val="b"/>
        <c:title>
          <c:tx>
            <c:rich>
              <a:bodyPr/>
              <a:lstStyle/>
              <a:p>
                <a:pPr>
                  <a:defRPr sz="1775" b="1" i="0" u="none" strike="noStrike" baseline="0">
                    <a:solidFill>
                      <a:srgbClr val="000000"/>
                    </a:solidFill>
                    <a:latin typeface="Arial"/>
                    <a:ea typeface="Arial"/>
                    <a:cs typeface="Arial"/>
                  </a:defRPr>
                </a:pPr>
                <a:r>
                  <a:t>Day of Week</a:t>
                </a:r>
              </a:p>
            </c:rich>
          </c:tx>
          <c:layout>
            <c:manualLayout>
              <c:xMode val="edge"/>
              <c:yMode val="edge"/>
              <c:x val="0.4847209799512680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80175872"/>
        <c:crosses val="autoZero"/>
        <c:auto val="1"/>
        <c:lblAlgn val="ctr"/>
        <c:lblOffset val="100"/>
        <c:tickLblSkip val="1"/>
        <c:tickMarkSkip val="1"/>
      </c:catAx>
      <c:valAx>
        <c:axId val="80175872"/>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t>Number of Patrons</a:t>
                </a:r>
              </a:p>
            </c:rich>
          </c:tx>
          <c:layout>
            <c:manualLayout>
              <c:xMode val="edge"/>
              <c:yMode val="edge"/>
              <c:x val="1.6859852476290831E-2"/>
              <c:y val="0.31874145006839938"/>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80161024"/>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05/03/2010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4225507846205221"/>
          <c:y val="0.14774281805745557"/>
          <c:w val="0.84299305755290199"/>
          <c:h val="0.64979480164158721"/>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'05-03-2010'!$J$9:$J$13</c:f>
              <c:strCache>
                <c:ptCount val="5"/>
                <c:pt idx="0">
                  <c:v>Total Monday</c:v>
                </c:pt>
                <c:pt idx="1">
                  <c:v>Total Tuesday</c:v>
                </c:pt>
                <c:pt idx="2">
                  <c:v>Total Wednesday</c:v>
                </c:pt>
                <c:pt idx="3">
                  <c:v>Total Thursday</c:v>
                </c:pt>
                <c:pt idx="4">
                  <c:v>Total Friday</c:v>
                </c:pt>
              </c:strCache>
            </c:strRef>
          </c:cat>
          <c:val>
            <c:numRef>
              <c:f>'05-03-2010'!$K$9:$K$13</c:f>
              <c:numCache>
                <c:formatCode>General</c:formatCode>
                <c:ptCount val="5"/>
                <c:pt idx="0">
                  <c:v>1305</c:v>
                </c:pt>
                <c:pt idx="1">
                  <c:v>1130.5</c:v>
                </c:pt>
                <c:pt idx="2">
                  <c:v>1014</c:v>
                </c:pt>
                <c:pt idx="3">
                  <c:v>256</c:v>
                </c:pt>
                <c:pt idx="4">
                  <c:v>175.5</c:v>
                </c:pt>
              </c:numCache>
            </c:numRef>
          </c:val>
        </c:ser>
        <c:marker val="1"/>
        <c:axId val="102554240"/>
        <c:axId val="107775104"/>
      </c:lineChart>
      <c:catAx>
        <c:axId val="102554240"/>
        <c:scaling>
          <c:orientation val="minMax"/>
        </c:scaling>
        <c:axPos val="b"/>
        <c:title>
          <c:tx>
            <c:rich>
              <a:bodyPr/>
              <a:lstStyle/>
              <a:p>
                <a:pPr>
                  <a:defRPr sz="1775" b="1" i="0" u="none" strike="noStrike" baseline="0">
                    <a:solidFill>
                      <a:srgbClr val="000000"/>
                    </a:solidFill>
                    <a:latin typeface="Arial"/>
                    <a:ea typeface="Arial"/>
                    <a:cs typeface="Arial"/>
                  </a:defRPr>
                </a:pPr>
                <a:r>
                  <a:t>Day of Week</a:t>
                </a:r>
              </a:p>
            </c:rich>
          </c:tx>
          <c:layout>
            <c:manualLayout>
              <c:xMode val="edge"/>
              <c:yMode val="edge"/>
              <c:x val="0.4847209799512680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7775104"/>
        <c:crosses val="autoZero"/>
        <c:auto val="1"/>
        <c:lblAlgn val="ctr"/>
        <c:lblOffset val="100"/>
        <c:tickLblSkip val="1"/>
        <c:tickMarkSkip val="1"/>
      </c:catAx>
      <c:valAx>
        <c:axId val="107775104"/>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t>Number of Patrons</a:t>
                </a:r>
              </a:p>
            </c:rich>
          </c:tx>
          <c:layout>
            <c:manualLayout>
              <c:xMode val="edge"/>
              <c:yMode val="edge"/>
              <c:x val="1.6859852476290831E-2"/>
              <c:y val="0.31874145006839938"/>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2554240"/>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05/10/2010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4225507846205221"/>
          <c:y val="0.14774281805745557"/>
          <c:w val="0.84299305755290199"/>
          <c:h val="0.64979480164158721"/>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'05-10-2010'!$J$9:$J$13</c:f>
              <c:strCache>
                <c:ptCount val="5"/>
                <c:pt idx="0">
                  <c:v>Total Monday</c:v>
                </c:pt>
                <c:pt idx="1">
                  <c:v>Total Tuesday</c:v>
                </c:pt>
                <c:pt idx="2">
                  <c:v>Total Wednesday</c:v>
                </c:pt>
                <c:pt idx="3">
                  <c:v>Total Thursday</c:v>
                </c:pt>
                <c:pt idx="4">
                  <c:v>Total Friday</c:v>
                </c:pt>
              </c:strCache>
            </c:strRef>
          </c:cat>
          <c:val>
            <c:numRef>
              <c:f>'05-10-2010'!$K$9:$K$13</c:f>
              <c:numCache>
                <c:formatCode>General</c:formatCode>
                <c:ptCount val="5"/>
                <c:pt idx="0">
                  <c:v>249.5</c:v>
                </c:pt>
                <c:pt idx="1">
                  <c:v>270</c:v>
                </c:pt>
                <c:pt idx="2">
                  <c:v>943.5</c:v>
                </c:pt>
                <c:pt idx="3">
                  <c:v>916</c:v>
                </c:pt>
                <c:pt idx="4">
                  <c:v>288</c:v>
                </c:pt>
              </c:numCache>
            </c:numRef>
          </c:val>
        </c:ser>
        <c:marker val="1"/>
        <c:axId val="108970752"/>
        <c:axId val="108973056"/>
      </c:lineChart>
      <c:catAx>
        <c:axId val="108970752"/>
        <c:scaling>
          <c:orientation val="minMax"/>
        </c:scaling>
        <c:axPos val="b"/>
        <c:title>
          <c:tx>
            <c:rich>
              <a:bodyPr/>
              <a:lstStyle/>
              <a:p>
                <a:pPr>
                  <a:defRPr sz="1775" b="1" i="0" u="none" strike="noStrike" baseline="0">
                    <a:solidFill>
                      <a:srgbClr val="000000"/>
                    </a:solidFill>
                    <a:latin typeface="Arial"/>
                    <a:ea typeface="Arial"/>
                    <a:cs typeface="Arial"/>
                  </a:defRPr>
                </a:pPr>
                <a:r>
                  <a:t>Day of Week</a:t>
                </a:r>
              </a:p>
            </c:rich>
          </c:tx>
          <c:layout>
            <c:manualLayout>
              <c:xMode val="edge"/>
              <c:yMode val="edge"/>
              <c:x val="0.4847209799512680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8973056"/>
        <c:crosses val="autoZero"/>
        <c:auto val="1"/>
        <c:lblAlgn val="ctr"/>
        <c:lblOffset val="100"/>
        <c:tickLblSkip val="1"/>
        <c:tickMarkSkip val="1"/>
      </c:catAx>
      <c:valAx>
        <c:axId val="108973056"/>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t>Number of Patrons</a:t>
                </a:r>
              </a:p>
            </c:rich>
          </c:tx>
          <c:layout>
            <c:manualLayout>
              <c:xMode val="edge"/>
              <c:yMode val="edge"/>
              <c:x val="1.6859852476290831E-2"/>
              <c:y val="0.31874145006839938"/>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8970752"/>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05/17/2010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4225507846205221"/>
          <c:y val="0.14774281805745557"/>
          <c:w val="0.84299305755290199"/>
          <c:h val="0.64979480164158721"/>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'05-17-2010'!$J$9:$J$13</c:f>
              <c:strCache>
                <c:ptCount val="5"/>
                <c:pt idx="0">
                  <c:v>Total Monday</c:v>
                </c:pt>
                <c:pt idx="1">
                  <c:v>Total Tuesday</c:v>
                </c:pt>
                <c:pt idx="2">
                  <c:v>Total Wednesday</c:v>
                </c:pt>
                <c:pt idx="3">
                  <c:v>Total Thursday</c:v>
                </c:pt>
                <c:pt idx="4">
                  <c:v>Total Friday</c:v>
                </c:pt>
              </c:strCache>
            </c:strRef>
          </c:cat>
          <c:val>
            <c:numRef>
              <c:f>'05-17-2010'!$K$9:$K$13</c:f>
              <c:numCache>
                <c:formatCode>General</c:formatCode>
                <c:ptCount val="5"/>
                <c:pt idx="0">
                  <c:v>1034.5</c:v>
                </c:pt>
                <c:pt idx="1">
                  <c:v>1040.5</c:v>
                </c:pt>
                <c:pt idx="2">
                  <c:v>989</c:v>
                </c:pt>
                <c:pt idx="3">
                  <c:v>834</c:v>
                </c:pt>
                <c:pt idx="4">
                  <c:v>328.5</c:v>
                </c:pt>
              </c:numCache>
            </c:numRef>
          </c:val>
        </c:ser>
        <c:marker val="1"/>
        <c:axId val="110258432"/>
        <c:axId val="110260992"/>
      </c:lineChart>
      <c:catAx>
        <c:axId val="110258432"/>
        <c:scaling>
          <c:orientation val="minMax"/>
        </c:scaling>
        <c:axPos val="b"/>
        <c:title>
          <c:tx>
            <c:rich>
              <a:bodyPr/>
              <a:lstStyle/>
              <a:p>
                <a:pPr>
                  <a:defRPr sz="1775" b="1" i="0" u="none" strike="noStrike" baseline="0">
                    <a:solidFill>
                      <a:srgbClr val="000000"/>
                    </a:solidFill>
                    <a:latin typeface="Arial"/>
                    <a:ea typeface="Arial"/>
                    <a:cs typeface="Arial"/>
                  </a:defRPr>
                </a:pPr>
                <a:r>
                  <a:t>Day of Week</a:t>
                </a:r>
              </a:p>
            </c:rich>
          </c:tx>
          <c:layout>
            <c:manualLayout>
              <c:xMode val="edge"/>
              <c:yMode val="edge"/>
              <c:x val="0.4847209799512680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0260992"/>
        <c:crosses val="autoZero"/>
        <c:auto val="1"/>
        <c:lblAlgn val="ctr"/>
        <c:lblOffset val="100"/>
        <c:tickLblSkip val="1"/>
        <c:tickMarkSkip val="1"/>
      </c:catAx>
      <c:valAx>
        <c:axId val="110260992"/>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t>Number of Patrons</a:t>
                </a:r>
              </a:p>
            </c:rich>
          </c:tx>
          <c:layout>
            <c:manualLayout>
              <c:xMode val="edge"/>
              <c:yMode val="edge"/>
              <c:x val="1.6859852476290831E-2"/>
              <c:y val="0.31874145006839938"/>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0258432"/>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05/24/2010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55"/>
          <c:y val="0.14774281805745557"/>
          <c:w val="0.80716585260690366"/>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'05-24-2010'!$J$9:$J$13</c:f>
              <c:strCache>
                <c:ptCount val="5"/>
                <c:pt idx="0">
                  <c:v>Total Monday</c:v>
                </c:pt>
                <c:pt idx="1">
                  <c:v>Total Tuesday</c:v>
                </c:pt>
                <c:pt idx="2">
                  <c:v>Total Wednesday</c:v>
                </c:pt>
                <c:pt idx="3">
                  <c:v>Total Thursday</c:v>
                </c:pt>
                <c:pt idx="4">
                  <c:v>Total Friday</c:v>
                </c:pt>
              </c:strCache>
            </c:strRef>
          </c:cat>
          <c:val>
            <c:numRef>
              <c:f>'05-24-2010'!$K$9:$K$13</c:f>
              <c:numCache>
                <c:formatCode>General</c:formatCode>
                <c:ptCount val="5"/>
                <c:pt idx="0">
                  <c:v>1059</c:v>
                </c:pt>
                <c:pt idx="1">
                  <c:v>1030</c:v>
                </c:pt>
                <c:pt idx="2">
                  <c:v>1105.5</c:v>
                </c:pt>
                <c:pt idx="3">
                  <c:v>1031.5</c:v>
                </c:pt>
                <c:pt idx="4">
                  <c:v>278.5</c:v>
                </c:pt>
              </c:numCache>
            </c:numRef>
          </c:val>
        </c:ser>
        <c:marker val="1"/>
        <c:axId val="110596480"/>
        <c:axId val="110598784"/>
      </c:lineChart>
      <c:catAx>
        <c:axId val="110596480"/>
        <c:scaling>
          <c:orientation val="minMax"/>
        </c:scaling>
        <c:axPos val="b"/>
        <c:title>
          <c:tx>
            <c:rich>
              <a:bodyPr/>
              <a:lstStyle/>
              <a:p>
                <a:pPr>
                  <a:defRPr sz="1775" b="1" i="0" u="none" strike="noStrike" baseline="0">
                    <a:solidFill>
                      <a:srgbClr val="000000"/>
                    </a:solidFill>
                    <a:latin typeface="Arial"/>
                    <a:ea typeface="Arial"/>
                    <a:cs typeface="Arial"/>
                  </a:defRPr>
                </a:pPr>
                <a:r>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0598784"/>
        <c:crosses val="autoZero"/>
        <c:auto val="1"/>
        <c:lblAlgn val="ctr"/>
        <c:lblOffset val="100"/>
        <c:tickLblSkip val="1"/>
        <c:tickMarkSkip val="1"/>
      </c:catAx>
      <c:valAx>
        <c:axId val="110598784"/>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0596480"/>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05/31/2010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6"/>
          <c:y val="0.14774281805745568"/>
          <c:w val="0.80716585260690388"/>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'05-31-2010'!$J$9:$J$13</c:f>
              <c:strCache>
                <c:ptCount val="5"/>
                <c:pt idx="0">
                  <c:v>Total Monday</c:v>
                </c:pt>
                <c:pt idx="1">
                  <c:v>Total Tuesday</c:v>
                </c:pt>
                <c:pt idx="2">
                  <c:v>Total Wednesday</c:v>
                </c:pt>
                <c:pt idx="3">
                  <c:v>Total Thursday</c:v>
                </c:pt>
                <c:pt idx="4">
                  <c:v>Total Friday</c:v>
                </c:pt>
              </c:strCache>
            </c:strRef>
          </c:cat>
          <c:val>
            <c:numRef>
              <c:f>'05-31-2010'!$K$9:$K$13</c:f>
              <c:numCache>
                <c:formatCode>General</c:formatCode>
                <c:ptCount val="5"/>
                <c:pt idx="0">
                  <c:v>0</c:v>
                </c:pt>
                <c:pt idx="1">
                  <c:v>962.5</c:v>
                </c:pt>
                <c:pt idx="2">
                  <c:v>1126</c:v>
                </c:pt>
                <c:pt idx="3">
                  <c:v>1028</c:v>
                </c:pt>
                <c:pt idx="4">
                  <c:v>272</c:v>
                </c:pt>
              </c:numCache>
            </c:numRef>
          </c:val>
        </c:ser>
        <c:marker val="1"/>
        <c:axId val="111302912"/>
        <c:axId val="111342336"/>
      </c:lineChart>
      <c:catAx>
        <c:axId val="111302912"/>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1342336"/>
        <c:crosses val="autoZero"/>
        <c:auto val="1"/>
        <c:lblAlgn val="ctr"/>
        <c:lblOffset val="100"/>
        <c:tickLblSkip val="1"/>
        <c:tickMarkSkip val="1"/>
      </c:catAx>
      <c:valAx>
        <c:axId val="111342336"/>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1302912"/>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06/07/2010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6"/>
          <c:y val="0.14774281805745568"/>
          <c:w val="0.80716585260690388"/>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'06-07-2010'!$J$9:$J$13</c:f>
              <c:strCache>
                <c:ptCount val="5"/>
                <c:pt idx="0">
                  <c:v>Total Monday</c:v>
                </c:pt>
                <c:pt idx="1">
                  <c:v>Total Tuesday</c:v>
                </c:pt>
                <c:pt idx="2">
                  <c:v>Total Wednesday</c:v>
                </c:pt>
                <c:pt idx="3">
                  <c:v>Total Thursday</c:v>
                </c:pt>
                <c:pt idx="4">
                  <c:v>Total Friday</c:v>
                </c:pt>
              </c:strCache>
            </c:strRef>
          </c:cat>
          <c:val>
            <c:numRef>
              <c:f>'06-07-2010'!$K$9:$K$13</c:f>
              <c:numCache>
                <c:formatCode>General</c:formatCode>
                <c:ptCount val="5"/>
                <c:pt idx="0">
                  <c:v>1055</c:v>
                </c:pt>
                <c:pt idx="1">
                  <c:v>1076.5</c:v>
                </c:pt>
                <c:pt idx="2">
                  <c:v>965.5</c:v>
                </c:pt>
                <c:pt idx="3">
                  <c:v>1004</c:v>
                </c:pt>
                <c:pt idx="4">
                  <c:v>329.5</c:v>
                </c:pt>
              </c:numCache>
            </c:numRef>
          </c:val>
        </c:ser>
        <c:marker val="1"/>
        <c:axId val="111407488"/>
        <c:axId val="111409792"/>
      </c:lineChart>
      <c:catAx>
        <c:axId val="111407488"/>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1409792"/>
        <c:crosses val="autoZero"/>
        <c:auto val="1"/>
        <c:lblAlgn val="ctr"/>
        <c:lblOffset val="100"/>
        <c:tickLblSkip val="1"/>
        <c:tickMarkSkip val="1"/>
      </c:catAx>
      <c:valAx>
        <c:axId val="111409792"/>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140748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06/14/2010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6"/>
          <c:y val="0.14774281805745568"/>
          <c:w val="0.80716585260690388"/>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'06-14-2010'!$J$9:$J$13</c:f>
              <c:strCache>
                <c:ptCount val="5"/>
                <c:pt idx="0">
                  <c:v>Total Monday</c:v>
                </c:pt>
                <c:pt idx="1">
                  <c:v>Total Tuesday</c:v>
                </c:pt>
                <c:pt idx="2">
                  <c:v>Total Wednesday</c:v>
                </c:pt>
                <c:pt idx="3">
                  <c:v>Total Thursday</c:v>
                </c:pt>
                <c:pt idx="4">
                  <c:v>Total Friday</c:v>
                </c:pt>
              </c:strCache>
            </c:strRef>
          </c:cat>
          <c:val>
            <c:numRef>
              <c:f>'06-14-2010'!$K$9:$K$13</c:f>
              <c:numCache>
                <c:formatCode>General</c:formatCode>
                <c:ptCount val="5"/>
                <c:pt idx="0">
                  <c:v>1146.5</c:v>
                </c:pt>
                <c:pt idx="1">
                  <c:v>1046</c:v>
                </c:pt>
                <c:pt idx="2">
                  <c:v>1125.5</c:v>
                </c:pt>
                <c:pt idx="3">
                  <c:v>985.5</c:v>
                </c:pt>
                <c:pt idx="4">
                  <c:v>473.5</c:v>
                </c:pt>
              </c:numCache>
            </c:numRef>
          </c:val>
        </c:ser>
        <c:marker val="1"/>
        <c:axId val="111433984"/>
        <c:axId val="111457024"/>
      </c:lineChart>
      <c:catAx>
        <c:axId val="111433984"/>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1457024"/>
        <c:crosses val="autoZero"/>
        <c:auto val="1"/>
        <c:lblAlgn val="ctr"/>
        <c:lblOffset val="100"/>
        <c:tickLblSkip val="1"/>
        <c:tickMarkSkip val="1"/>
      </c:catAx>
      <c:valAx>
        <c:axId val="111457024"/>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1433984"/>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06/21/2010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6"/>
          <c:y val="0.14774281805745568"/>
          <c:w val="0.80716585260690388"/>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'06-21-2010'!$J$9:$J$13</c:f>
              <c:strCache>
                <c:ptCount val="5"/>
                <c:pt idx="0">
                  <c:v>Total Monday</c:v>
                </c:pt>
                <c:pt idx="1">
                  <c:v>Total Tuesday</c:v>
                </c:pt>
                <c:pt idx="2">
                  <c:v>Total Wednesday</c:v>
                </c:pt>
                <c:pt idx="3">
                  <c:v>Total Thursday</c:v>
                </c:pt>
                <c:pt idx="4">
                  <c:v>Total Friday</c:v>
                </c:pt>
              </c:strCache>
            </c:strRef>
          </c:cat>
          <c:val>
            <c:numRef>
              <c:f>'06-21-2010'!$K$9:$K$13</c:f>
              <c:numCache>
                <c:formatCode>General</c:formatCode>
                <c:ptCount val="5"/>
                <c:pt idx="0">
                  <c:v>1171</c:v>
                </c:pt>
                <c:pt idx="1">
                  <c:v>1102.5</c:v>
                </c:pt>
                <c:pt idx="2">
                  <c:v>971</c:v>
                </c:pt>
                <c:pt idx="3">
                  <c:v>735.5</c:v>
                </c:pt>
                <c:pt idx="4">
                  <c:v>312</c:v>
                </c:pt>
              </c:numCache>
            </c:numRef>
          </c:val>
        </c:ser>
        <c:marker val="1"/>
        <c:axId val="111821568"/>
        <c:axId val="111823872"/>
      </c:lineChart>
      <c:catAx>
        <c:axId val="111821568"/>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1823872"/>
        <c:crosses val="autoZero"/>
        <c:auto val="1"/>
        <c:lblAlgn val="ctr"/>
        <c:lblOffset val="100"/>
        <c:tickLblSkip val="1"/>
        <c:tickMarkSkip val="1"/>
      </c:catAx>
      <c:valAx>
        <c:axId val="111823872"/>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182156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06/28/2010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6"/>
          <c:y val="0.14774281805745568"/>
          <c:w val="0.80716585260690388"/>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'06-28-2010'!$J$9:$J$13</c:f>
              <c:strCache>
                <c:ptCount val="5"/>
                <c:pt idx="0">
                  <c:v>Total Monday</c:v>
                </c:pt>
                <c:pt idx="1">
                  <c:v>Total Tuesday</c:v>
                </c:pt>
                <c:pt idx="2">
                  <c:v>Total Wednesday</c:v>
                </c:pt>
                <c:pt idx="3">
                  <c:v>Total Thursday</c:v>
                </c:pt>
                <c:pt idx="4">
                  <c:v>Total Friday</c:v>
                </c:pt>
              </c:strCache>
            </c:strRef>
          </c:cat>
          <c:val>
            <c:numRef>
              <c:f>'06-28-2010'!$K$9:$K$13</c:f>
              <c:numCache>
                <c:formatCode>General</c:formatCode>
                <c:ptCount val="5"/>
                <c:pt idx="0">
                  <c:v>821</c:v>
                </c:pt>
                <c:pt idx="1">
                  <c:v>913</c:v>
                </c:pt>
                <c:pt idx="2">
                  <c:v>971.5</c:v>
                </c:pt>
                <c:pt idx="3">
                  <c:v>871</c:v>
                </c:pt>
                <c:pt idx="4">
                  <c:v>263.5</c:v>
                </c:pt>
              </c:numCache>
            </c:numRef>
          </c:val>
        </c:ser>
        <c:marker val="1"/>
        <c:axId val="111852160"/>
        <c:axId val="111948928"/>
      </c:lineChart>
      <c:catAx>
        <c:axId val="111852160"/>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1948928"/>
        <c:crosses val="autoZero"/>
        <c:auto val="1"/>
        <c:lblAlgn val="ctr"/>
        <c:lblOffset val="100"/>
        <c:tickLblSkip val="1"/>
        <c:tickMarkSkip val="1"/>
      </c:catAx>
      <c:valAx>
        <c:axId val="11194892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1852160"/>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07/05/2010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6"/>
          <c:y val="0.14774281805745568"/>
          <c:w val="0.80716585260690388"/>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'07-05-2010'!$J$9:$J$13</c:f>
              <c:strCache>
                <c:ptCount val="5"/>
                <c:pt idx="0">
                  <c:v>Total Monday</c:v>
                </c:pt>
                <c:pt idx="1">
                  <c:v>Total Tuesday</c:v>
                </c:pt>
                <c:pt idx="2">
                  <c:v>Total Wednesday</c:v>
                </c:pt>
                <c:pt idx="3">
                  <c:v>Total Thursday</c:v>
                </c:pt>
                <c:pt idx="4">
                  <c:v>Total Friday</c:v>
                </c:pt>
              </c:strCache>
            </c:strRef>
          </c:cat>
          <c:val>
            <c:numRef>
              <c:f>'07-05-2010'!$K$9:$K$13</c:f>
              <c:numCache>
                <c:formatCode>General</c:formatCode>
                <c:ptCount val="5"/>
                <c:pt idx="0">
                  <c:v>0</c:v>
                </c:pt>
                <c:pt idx="1">
                  <c:v>1001</c:v>
                </c:pt>
                <c:pt idx="2">
                  <c:v>909.5</c:v>
                </c:pt>
                <c:pt idx="3">
                  <c:v>958</c:v>
                </c:pt>
                <c:pt idx="4">
                  <c:v>334</c:v>
                </c:pt>
              </c:numCache>
            </c:numRef>
          </c:val>
        </c:ser>
        <c:marker val="1"/>
        <c:axId val="111827968"/>
        <c:axId val="112151552"/>
      </c:lineChart>
      <c:catAx>
        <c:axId val="111827968"/>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2151552"/>
        <c:crosses val="autoZero"/>
        <c:auto val="1"/>
        <c:lblAlgn val="ctr"/>
        <c:lblOffset val="100"/>
        <c:tickLblSkip val="1"/>
        <c:tickMarkSkip val="1"/>
      </c:catAx>
      <c:valAx>
        <c:axId val="112151552"/>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182796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01/04/2010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4225507846205221"/>
          <c:y val="0.14774281805745557"/>
          <c:w val="0.84299305755290199"/>
          <c:h val="0.64979480164158721"/>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'01-04-2010'!$J$9:$J$13</c:f>
              <c:strCache>
                <c:ptCount val="5"/>
                <c:pt idx="0">
                  <c:v>Total Monday</c:v>
                </c:pt>
                <c:pt idx="1">
                  <c:v>Total Tuesday</c:v>
                </c:pt>
                <c:pt idx="2">
                  <c:v>Total Wednesday</c:v>
                </c:pt>
                <c:pt idx="3">
                  <c:v>Total Thursday</c:v>
                </c:pt>
                <c:pt idx="4">
                  <c:v>Total Friday</c:v>
                </c:pt>
              </c:strCache>
            </c:strRef>
          </c:cat>
          <c:val>
            <c:numRef>
              <c:f>'01-04-2010'!$K$9:$K$13</c:f>
              <c:numCache>
                <c:formatCode>General</c:formatCode>
                <c:ptCount val="5"/>
                <c:pt idx="0">
                  <c:v>445</c:v>
                </c:pt>
                <c:pt idx="1">
                  <c:v>375</c:v>
                </c:pt>
                <c:pt idx="2">
                  <c:v>286.5</c:v>
                </c:pt>
                <c:pt idx="3">
                  <c:v>1560</c:v>
                </c:pt>
                <c:pt idx="4">
                  <c:v>850.5</c:v>
                </c:pt>
              </c:numCache>
            </c:numRef>
          </c:val>
        </c:ser>
        <c:marker val="1"/>
        <c:axId val="80974208"/>
        <c:axId val="80976512"/>
      </c:lineChart>
      <c:catAx>
        <c:axId val="80974208"/>
        <c:scaling>
          <c:orientation val="minMax"/>
        </c:scaling>
        <c:axPos val="b"/>
        <c:title>
          <c:tx>
            <c:rich>
              <a:bodyPr/>
              <a:lstStyle/>
              <a:p>
                <a:pPr>
                  <a:defRPr sz="1775" b="1" i="0" u="none" strike="noStrike" baseline="0">
                    <a:solidFill>
                      <a:srgbClr val="000000"/>
                    </a:solidFill>
                    <a:latin typeface="Arial"/>
                    <a:ea typeface="Arial"/>
                    <a:cs typeface="Arial"/>
                  </a:defRPr>
                </a:pPr>
                <a:r>
                  <a:t>Day of Week</a:t>
                </a:r>
              </a:p>
            </c:rich>
          </c:tx>
          <c:layout>
            <c:manualLayout>
              <c:xMode val="edge"/>
              <c:yMode val="edge"/>
              <c:x val="0.4847209799512680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80976512"/>
        <c:crosses val="autoZero"/>
        <c:auto val="1"/>
        <c:lblAlgn val="ctr"/>
        <c:lblOffset val="100"/>
        <c:tickLblSkip val="1"/>
        <c:tickMarkSkip val="1"/>
      </c:catAx>
      <c:valAx>
        <c:axId val="80976512"/>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t>Number of Patrons</a:t>
                </a:r>
              </a:p>
            </c:rich>
          </c:tx>
          <c:layout>
            <c:manualLayout>
              <c:xMode val="edge"/>
              <c:yMode val="edge"/>
              <c:x val="1.6859852476290831E-2"/>
              <c:y val="0.31874145006839938"/>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8097420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07/12/2010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6"/>
          <c:y val="0.14774281805745568"/>
          <c:w val="0.80716585260690388"/>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'07-12-2010'!$J$9:$J$13</c:f>
              <c:strCache>
                <c:ptCount val="5"/>
                <c:pt idx="0">
                  <c:v>Total Monday</c:v>
                </c:pt>
                <c:pt idx="1">
                  <c:v>Total Tuesday</c:v>
                </c:pt>
                <c:pt idx="2">
                  <c:v>Total Wednesday</c:v>
                </c:pt>
                <c:pt idx="3">
                  <c:v>Total Thursday</c:v>
                </c:pt>
                <c:pt idx="4">
                  <c:v>Total Friday</c:v>
                </c:pt>
              </c:strCache>
            </c:strRef>
          </c:cat>
          <c:val>
            <c:numRef>
              <c:f>'07-12-2010'!$K$9:$K$13</c:f>
              <c:numCache>
                <c:formatCode>General</c:formatCode>
                <c:ptCount val="5"/>
                <c:pt idx="0">
                  <c:v>966</c:v>
                </c:pt>
                <c:pt idx="1">
                  <c:v>1019</c:v>
                </c:pt>
                <c:pt idx="2">
                  <c:v>995</c:v>
                </c:pt>
                <c:pt idx="3">
                  <c:v>839</c:v>
                </c:pt>
                <c:pt idx="4">
                  <c:v>314.5</c:v>
                </c:pt>
              </c:numCache>
            </c:numRef>
          </c:val>
        </c:ser>
        <c:marker val="1"/>
        <c:axId val="112192128"/>
        <c:axId val="112284800"/>
      </c:lineChart>
      <c:catAx>
        <c:axId val="112192128"/>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2284800"/>
        <c:crosses val="autoZero"/>
        <c:auto val="1"/>
        <c:lblAlgn val="ctr"/>
        <c:lblOffset val="100"/>
        <c:tickLblSkip val="1"/>
        <c:tickMarkSkip val="1"/>
      </c:catAx>
      <c:valAx>
        <c:axId val="112284800"/>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219212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07/19/2010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66"/>
          <c:y val="0.14774281805745576"/>
          <c:w val="0.8071658526069041"/>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'07-19-2010'!$J$9:$J$13</c:f>
              <c:strCache>
                <c:ptCount val="5"/>
                <c:pt idx="0">
                  <c:v>Total Monday</c:v>
                </c:pt>
                <c:pt idx="1">
                  <c:v>Total Tuesday</c:v>
                </c:pt>
                <c:pt idx="2">
                  <c:v>Total Wednesday</c:v>
                </c:pt>
                <c:pt idx="3">
                  <c:v>Total Thursday</c:v>
                </c:pt>
                <c:pt idx="4">
                  <c:v>Total Friday</c:v>
                </c:pt>
              </c:strCache>
            </c:strRef>
          </c:cat>
          <c:val>
            <c:numRef>
              <c:f>'07-19-2010'!$K$9:$K$13</c:f>
              <c:numCache>
                <c:formatCode>General</c:formatCode>
                <c:ptCount val="5"/>
                <c:pt idx="0">
                  <c:v>1011</c:v>
                </c:pt>
                <c:pt idx="1">
                  <c:v>902.5</c:v>
                </c:pt>
                <c:pt idx="2">
                  <c:v>923</c:v>
                </c:pt>
                <c:pt idx="3">
                  <c:v>899.5</c:v>
                </c:pt>
                <c:pt idx="4">
                  <c:v>374.5</c:v>
                </c:pt>
              </c:numCache>
            </c:numRef>
          </c:val>
        </c:ser>
        <c:marker val="1"/>
        <c:axId val="112931584"/>
        <c:axId val="112933888"/>
      </c:lineChart>
      <c:catAx>
        <c:axId val="112931584"/>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2933888"/>
        <c:crosses val="autoZero"/>
        <c:auto val="1"/>
        <c:lblAlgn val="ctr"/>
        <c:lblOffset val="100"/>
        <c:tickLblSkip val="1"/>
        <c:tickMarkSkip val="1"/>
      </c:catAx>
      <c:valAx>
        <c:axId val="11293388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2931584"/>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56" r="0.75000000000000056" t="1" header="0.5" footer="0.5"/>
    <c:pageSetup orientation="landscape"/>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07/19/2010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66"/>
          <c:y val="0.14774281805745576"/>
          <c:w val="0.8071658526069041"/>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'07-26-2010'!$J$9:$J$13</c:f>
              <c:strCache>
                <c:ptCount val="5"/>
                <c:pt idx="0">
                  <c:v>Total Monday</c:v>
                </c:pt>
                <c:pt idx="1">
                  <c:v>Total Tuesday</c:v>
                </c:pt>
                <c:pt idx="2">
                  <c:v>Total Wednesday</c:v>
                </c:pt>
                <c:pt idx="3">
                  <c:v>Total Thursday</c:v>
                </c:pt>
                <c:pt idx="4">
                  <c:v>Total Friday</c:v>
                </c:pt>
              </c:strCache>
            </c:strRef>
          </c:cat>
          <c:val>
            <c:numRef>
              <c:f>'07-26-2010'!$K$9:$K$13</c:f>
              <c:numCache>
                <c:formatCode>General</c:formatCode>
                <c:ptCount val="5"/>
                <c:pt idx="0">
                  <c:v>1146.5</c:v>
                </c:pt>
                <c:pt idx="1">
                  <c:v>840</c:v>
                </c:pt>
                <c:pt idx="2">
                  <c:v>974</c:v>
                </c:pt>
                <c:pt idx="3">
                  <c:v>877</c:v>
                </c:pt>
                <c:pt idx="4">
                  <c:v>269.5</c:v>
                </c:pt>
              </c:numCache>
            </c:numRef>
          </c:val>
        </c:ser>
        <c:marker val="1"/>
        <c:axId val="112986368"/>
        <c:axId val="112997120"/>
      </c:lineChart>
      <c:catAx>
        <c:axId val="112986368"/>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2997120"/>
        <c:crosses val="autoZero"/>
        <c:auto val="1"/>
        <c:lblAlgn val="ctr"/>
        <c:lblOffset val="100"/>
        <c:tickLblSkip val="1"/>
        <c:tickMarkSkip val="1"/>
      </c:catAx>
      <c:valAx>
        <c:axId val="112997120"/>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298636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56" r="0.75000000000000056" t="1" header="0.5" footer="0.5"/>
    <c:pageSetup orientation="landscape"/>
  </c:printSettings>
</c:chartSpace>
</file>

<file path=xl/charts/chart3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08/02/2010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66"/>
          <c:y val="0.14774281805745576"/>
          <c:w val="0.8071658526069041"/>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'08-02-2010'!$J$9:$J$13</c:f>
              <c:strCache>
                <c:ptCount val="5"/>
                <c:pt idx="0">
                  <c:v>Total Monday</c:v>
                </c:pt>
                <c:pt idx="1">
                  <c:v>Total Tuesday</c:v>
                </c:pt>
                <c:pt idx="2">
                  <c:v>Total Wednesday</c:v>
                </c:pt>
                <c:pt idx="3">
                  <c:v>Total Thursday</c:v>
                </c:pt>
                <c:pt idx="4">
                  <c:v>Total Friday</c:v>
                </c:pt>
              </c:strCache>
            </c:strRef>
          </c:cat>
          <c:val>
            <c:numRef>
              <c:f>'08-02-2010'!$K$9:$K$13</c:f>
              <c:numCache>
                <c:formatCode>General</c:formatCode>
                <c:ptCount val="5"/>
                <c:pt idx="0">
                  <c:v>1105</c:v>
                </c:pt>
                <c:pt idx="1">
                  <c:v>1106</c:v>
                </c:pt>
                <c:pt idx="2">
                  <c:v>1033.5</c:v>
                </c:pt>
                <c:pt idx="3">
                  <c:v>974.5</c:v>
                </c:pt>
                <c:pt idx="4">
                  <c:v>324.5</c:v>
                </c:pt>
              </c:numCache>
            </c:numRef>
          </c:val>
        </c:ser>
        <c:marker val="1"/>
        <c:axId val="113095040"/>
        <c:axId val="113097344"/>
      </c:lineChart>
      <c:catAx>
        <c:axId val="113095040"/>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3097344"/>
        <c:crosses val="autoZero"/>
        <c:auto val="1"/>
        <c:lblAlgn val="ctr"/>
        <c:lblOffset val="100"/>
        <c:tickLblSkip val="1"/>
        <c:tickMarkSkip val="1"/>
      </c:catAx>
      <c:valAx>
        <c:axId val="113097344"/>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3095040"/>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56" r="0.75000000000000056" t="1" header="0.5" footer="0.5"/>
    <c:pageSetup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08/09/2010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66"/>
          <c:y val="0.14774281805745576"/>
          <c:w val="0.8071658526069041"/>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'08-09-2010'!$J$9:$J$13</c:f>
              <c:strCache>
                <c:ptCount val="5"/>
                <c:pt idx="0">
                  <c:v>Total Monday</c:v>
                </c:pt>
                <c:pt idx="1">
                  <c:v>Total Tuesday</c:v>
                </c:pt>
                <c:pt idx="2">
                  <c:v>Total Wednesday</c:v>
                </c:pt>
                <c:pt idx="3">
                  <c:v>Total Thursday</c:v>
                </c:pt>
                <c:pt idx="4">
                  <c:v>Total Friday</c:v>
                </c:pt>
              </c:strCache>
            </c:strRef>
          </c:cat>
          <c:val>
            <c:numRef>
              <c:f>'08-09-2010'!$K$9:$K$13</c:f>
              <c:numCache>
                <c:formatCode>General</c:formatCode>
                <c:ptCount val="5"/>
                <c:pt idx="0">
                  <c:v>877.5</c:v>
                </c:pt>
                <c:pt idx="1">
                  <c:v>707.5</c:v>
                </c:pt>
                <c:pt idx="2">
                  <c:v>918</c:v>
                </c:pt>
                <c:pt idx="3">
                  <c:v>247.5</c:v>
                </c:pt>
                <c:pt idx="4">
                  <c:v>227</c:v>
                </c:pt>
              </c:numCache>
            </c:numRef>
          </c:val>
        </c:ser>
        <c:marker val="1"/>
        <c:axId val="113203456"/>
        <c:axId val="113230592"/>
      </c:lineChart>
      <c:catAx>
        <c:axId val="113203456"/>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3230592"/>
        <c:crosses val="autoZero"/>
        <c:auto val="1"/>
        <c:lblAlgn val="ctr"/>
        <c:lblOffset val="100"/>
        <c:tickLblSkip val="1"/>
        <c:tickMarkSkip val="1"/>
      </c:catAx>
      <c:valAx>
        <c:axId val="113230592"/>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3203456"/>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56" r="0.75000000000000056" t="1" header="0.5" footer="0.5"/>
    <c:pageSetup orientation="landscape"/>
  </c:printSettings>
</c:chartSpace>
</file>

<file path=xl/charts/chart3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08/16/2010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66"/>
          <c:y val="0.14774281805745576"/>
          <c:w val="0.8071658526069041"/>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'08-16-2010'!$J$9:$J$13</c:f>
              <c:strCache>
                <c:ptCount val="5"/>
                <c:pt idx="0">
                  <c:v>Total Monday</c:v>
                </c:pt>
                <c:pt idx="1">
                  <c:v>Total Tuesday</c:v>
                </c:pt>
                <c:pt idx="2">
                  <c:v>Total Wednesday</c:v>
                </c:pt>
                <c:pt idx="3">
                  <c:v>Total Thursday</c:v>
                </c:pt>
                <c:pt idx="4">
                  <c:v>Total Friday</c:v>
                </c:pt>
              </c:strCache>
            </c:strRef>
          </c:cat>
          <c:val>
            <c:numRef>
              <c:f>'08-16-2010'!$K$9:$K$13</c:f>
              <c:numCache>
                <c:formatCode>General</c:formatCode>
                <c:ptCount val="5"/>
                <c:pt idx="0">
                  <c:v>314.5</c:v>
                </c:pt>
                <c:pt idx="1">
                  <c:v>345</c:v>
                </c:pt>
                <c:pt idx="2">
                  <c:v>294</c:v>
                </c:pt>
                <c:pt idx="3">
                  <c:v>283</c:v>
                </c:pt>
                <c:pt idx="4">
                  <c:v>358</c:v>
                </c:pt>
              </c:numCache>
            </c:numRef>
          </c:val>
        </c:ser>
        <c:marker val="1"/>
        <c:axId val="113586560"/>
        <c:axId val="113588864"/>
      </c:lineChart>
      <c:catAx>
        <c:axId val="113586560"/>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3588864"/>
        <c:crosses val="autoZero"/>
        <c:auto val="1"/>
        <c:lblAlgn val="ctr"/>
        <c:lblOffset val="100"/>
        <c:tickLblSkip val="1"/>
        <c:tickMarkSkip val="1"/>
      </c:catAx>
      <c:valAx>
        <c:axId val="113588864"/>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3586560"/>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56" r="0.75000000000000056" t="1" header="0.5" footer="0.5"/>
    <c:pageSetup orientation="landscape"/>
  </c:printSettings>
</c:chartSpace>
</file>

<file path=xl/charts/chart3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08/23/2010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66"/>
          <c:y val="0.14774281805745576"/>
          <c:w val="0.8071658526069041"/>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'08-23-2010'!$J$9:$J$13</c:f>
              <c:strCache>
                <c:ptCount val="5"/>
                <c:pt idx="0">
                  <c:v>Total Monday</c:v>
                </c:pt>
                <c:pt idx="1">
                  <c:v>Total Tuesday</c:v>
                </c:pt>
                <c:pt idx="2">
                  <c:v>Total Wednesday</c:v>
                </c:pt>
                <c:pt idx="3">
                  <c:v>Total Thursday</c:v>
                </c:pt>
                <c:pt idx="4">
                  <c:v>Total Friday</c:v>
                </c:pt>
              </c:strCache>
            </c:strRef>
          </c:cat>
          <c:val>
            <c:numRef>
              <c:f>'08-23-2010'!$K$9:$K$13</c:f>
              <c:numCache>
                <c:formatCode>General</c:formatCode>
                <c:ptCount val="5"/>
                <c:pt idx="0">
                  <c:v>1985.5</c:v>
                </c:pt>
                <c:pt idx="1">
                  <c:v>2321.5</c:v>
                </c:pt>
                <c:pt idx="2">
                  <c:v>2173</c:v>
                </c:pt>
                <c:pt idx="3">
                  <c:v>2352.5</c:v>
                </c:pt>
                <c:pt idx="4">
                  <c:v>1120.5</c:v>
                </c:pt>
              </c:numCache>
            </c:numRef>
          </c:val>
        </c:ser>
        <c:marker val="1"/>
        <c:axId val="113621248"/>
        <c:axId val="113779456"/>
      </c:lineChart>
      <c:catAx>
        <c:axId val="113621248"/>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3779456"/>
        <c:crosses val="autoZero"/>
        <c:auto val="1"/>
        <c:lblAlgn val="ctr"/>
        <c:lblOffset val="100"/>
        <c:tickLblSkip val="1"/>
        <c:tickMarkSkip val="1"/>
      </c:catAx>
      <c:valAx>
        <c:axId val="113779456"/>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362124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56" r="0.75000000000000056" t="1" header="0.5" footer="0.5"/>
    <c:pageSetup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08/30/2010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66"/>
          <c:y val="0.14774281805745576"/>
          <c:w val="0.8071658526069041"/>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'08-30-2010'!$J$9:$J$13</c:f>
              <c:strCache>
                <c:ptCount val="5"/>
                <c:pt idx="0">
                  <c:v>Total Monday</c:v>
                </c:pt>
                <c:pt idx="1">
                  <c:v>Total Tuesday</c:v>
                </c:pt>
                <c:pt idx="2">
                  <c:v>Total Wednesday</c:v>
                </c:pt>
                <c:pt idx="3">
                  <c:v>Total Thursday</c:v>
                </c:pt>
                <c:pt idx="4">
                  <c:v>Total Friday</c:v>
                </c:pt>
              </c:strCache>
            </c:strRef>
          </c:cat>
          <c:val>
            <c:numRef>
              <c:f>'08-30-2010'!$K$9:$K$13</c:f>
              <c:numCache>
                <c:formatCode>General</c:formatCode>
                <c:ptCount val="5"/>
                <c:pt idx="0">
                  <c:v>2092</c:v>
                </c:pt>
                <c:pt idx="1">
                  <c:v>2313</c:v>
                </c:pt>
                <c:pt idx="2">
                  <c:v>2087</c:v>
                </c:pt>
                <c:pt idx="3">
                  <c:v>2132</c:v>
                </c:pt>
                <c:pt idx="4">
                  <c:v>1005</c:v>
                </c:pt>
              </c:numCache>
            </c:numRef>
          </c:val>
        </c:ser>
        <c:marker val="1"/>
        <c:axId val="113971584"/>
        <c:axId val="113973888"/>
      </c:lineChart>
      <c:catAx>
        <c:axId val="113971584"/>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3973888"/>
        <c:crosses val="autoZero"/>
        <c:auto val="1"/>
        <c:lblAlgn val="ctr"/>
        <c:lblOffset val="100"/>
        <c:tickLblSkip val="1"/>
        <c:tickMarkSkip val="1"/>
      </c:catAx>
      <c:valAx>
        <c:axId val="11397388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3971584"/>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56" r="0.75000000000000056" t="1" header="0.5" footer="0.5"/>
    <c:pageSetup orientation="landscape"/>
  </c:printSettings>
</c:chartSpace>
</file>

<file path=xl/charts/chart3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09/06/2010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66"/>
          <c:y val="0.14774281805745576"/>
          <c:w val="0.8071658526069041"/>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'09-06-2010'!$J$9:$J$13</c:f>
              <c:strCache>
                <c:ptCount val="5"/>
                <c:pt idx="0">
                  <c:v>Total Monday</c:v>
                </c:pt>
                <c:pt idx="1">
                  <c:v>Total Tuesday</c:v>
                </c:pt>
                <c:pt idx="2">
                  <c:v>Total Wednesday</c:v>
                </c:pt>
                <c:pt idx="3">
                  <c:v>Total Thursday</c:v>
                </c:pt>
                <c:pt idx="4">
                  <c:v>Total Friday</c:v>
                </c:pt>
              </c:strCache>
            </c:strRef>
          </c:cat>
          <c:val>
            <c:numRef>
              <c:f>'09-06-2010'!$K$9:$K$13</c:f>
              <c:numCache>
                <c:formatCode>General</c:formatCode>
                <c:ptCount val="5"/>
                <c:pt idx="0">
                  <c:v>0</c:v>
                </c:pt>
                <c:pt idx="1">
                  <c:v>2408.5</c:v>
                </c:pt>
                <c:pt idx="2">
                  <c:v>1966.5</c:v>
                </c:pt>
                <c:pt idx="3">
                  <c:v>2191</c:v>
                </c:pt>
                <c:pt idx="4">
                  <c:v>1014</c:v>
                </c:pt>
              </c:numCache>
            </c:numRef>
          </c:val>
        </c:ser>
        <c:marker val="1"/>
        <c:axId val="113812224"/>
        <c:axId val="114029312"/>
      </c:lineChart>
      <c:catAx>
        <c:axId val="113812224"/>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4029312"/>
        <c:crosses val="autoZero"/>
        <c:auto val="1"/>
        <c:lblAlgn val="ctr"/>
        <c:lblOffset val="100"/>
        <c:tickLblSkip val="1"/>
        <c:tickMarkSkip val="1"/>
      </c:catAx>
      <c:valAx>
        <c:axId val="114029312"/>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3812224"/>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56" r="0.75000000000000056" t="1" header="0.5" footer="0.5"/>
    <c:pageSetup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09/13/2010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66"/>
          <c:y val="0.14774281805745576"/>
          <c:w val="0.8071658526069041"/>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'09-13-2010'!$J$9:$J$13</c:f>
              <c:strCache>
                <c:ptCount val="5"/>
                <c:pt idx="0">
                  <c:v>Total Monday</c:v>
                </c:pt>
                <c:pt idx="1">
                  <c:v>Total Tuesday</c:v>
                </c:pt>
                <c:pt idx="2">
                  <c:v>Total Wednesday</c:v>
                </c:pt>
                <c:pt idx="3">
                  <c:v>Total Thursday</c:v>
                </c:pt>
                <c:pt idx="4">
                  <c:v>Total Friday</c:v>
                </c:pt>
              </c:strCache>
            </c:strRef>
          </c:cat>
          <c:val>
            <c:numRef>
              <c:f>'09-13-2010'!$K$9:$K$13</c:f>
              <c:numCache>
                <c:formatCode>General</c:formatCode>
                <c:ptCount val="5"/>
                <c:pt idx="0">
                  <c:v>2176</c:v>
                </c:pt>
                <c:pt idx="1">
                  <c:v>2486</c:v>
                </c:pt>
                <c:pt idx="2">
                  <c:v>2149</c:v>
                </c:pt>
                <c:pt idx="3">
                  <c:v>2402</c:v>
                </c:pt>
                <c:pt idx="4">
                  <c:v>1212</c:v>
                </c:pt>
              </c:numCache>
            </c:numRef>
          </c:val>
        </c:ser>
        <c:marker val="1"/>
        <c:axId val="114176384"/>
        <c:axId val="114178688"/>
      </c:lineChart>
      <c:catAx>
        <c:axId val="114176384"/>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4178688"/>
        <c:crosses val="autoZero"/>
        <c:auto val="1"/>
        <c:lblAlgn val="ctr"/>
        <c:lblOffset val="100"/>
        <c:tickLblSkip val="1"/>
        <c:tickMarkSkip val="1"/>
      </c:catAx>
      <c:valAx>
        <c:axId val="11417868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4176384"/>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56" r="0.75000000000000056"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01/11/2010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4225507846205221"/>
          <c:y val="0.14774281805745557"/>
          <c:w val="0.84299305755290199"/>
          <c:h val="0.64979480164158721"/>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'01-11-2010'!$J$9:$J$13</c:f>
              <c:strCache>
                <c:ptCount val="5"/>
                <c:pt idx="0">
                  <c:v>Total Monday</c:v>
                </c:pt>
                <c:pt idx="1">
                  <c:v>Total Tuesday</c:v>
                </c:pt>
                <c:pt idx="2">
                  <c:v>Total Wednesday</c:v>
                </c:pt>
                <c:pt idx="3">
                  <c:v>Total Thursday</c:v>
                </c:pt>
                <c:pt idx="4">
                  <c:v>Total Friday</c:v>
                </c:pt>
              </c:strCache>
            </c:strRef>
          </c:cat>
          <c:val>
            <c:numRef>
              <c:f>'01-11-2010'!$K$9:$K$13</c:f>
              <c:numCache>
                <c:formatCode>General</c:formatCode>
                <c:ptCount val="5"/>
                <c:pt idx="0">
                  <c:v>2093</c:v>
                </c:pt>
                <c:pt idx="1">
                  <c:v>1861</c:v>
                </c:pt>
                <c:pt idx="2">
                  <c:v>1994.5</c:v>
                </c:pt>
                <c:pt idx="3">
                  <c:v>1737</c:v>
                </c:pt>
                <c:pt idx="4">
                  <c:v>722</c:v>
                </c:pt>
              </c:numCache>
            </c:numRef>
          </c:val>
        </c:ser>
        <c:marker val="1"/>
        <c:axId val="89557248"/>
        <c:axId val="92930816"/>
      </c:lineChart>
      <c:catAx>
        <c:axId val="89557248"/>
        <c:scaling>
          <c:orientation val="minMax"/>
        </c:scaling>
        <c:axPos val="b"/>
        <c:title>
          <c:tx>
            <c:rich>
              <a:bodyPr/>
              <a:lstStyle/>
              <a:p>
                <a:pPr>
                  <a:defRPr sz="1775" b="1" i="0" u="none" strike="noStrike" baseline="0">
                    <a:solidFill>
                      <a:srgbClr val="000000"/>
                    </a:solidFill>
                    <a:latin typeface="Arial"/>
                    <a:ea typeface="Arial"/>
                    <a:cs typeface="Arial"/>
                  </a:defRPr>
                </a:pPr>
                <a:r>
                  <a:t>Day of Week</a:t>
                </a:r>
              </a:p>
            </c:rich>
          </c:tx>
          <c:layout>
            <c:manualLayout>
              <c:xMode val="edge"/>
              <c:yMode val="edge"/>
              <c:x val="0.4847209799512680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2930816"/>
        <c:crosses val="autoZero"/>
        <c:auto val="1"/>
        <c:lblAlgn val="ctr"/>
        <c:lblOffset val="100"/>
        <c:tickLblSkip val="1"/>
        <c:tickMarkSkip val="1"/>
      </c:catAx>
      <c:valAx>
        <c:axId val="92930816"/>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t>Number of Patrons</a:t>
                </a:r>
              </a:p>
            </c:rich>
          </c:tx>
          <c:layout>
            <c:manualLayout>
              <c:xMode val="edge"/>
              <c:yMode val="edge"/>
              <c:x val="1.6859852476290831E-2"/>
              <c:y val="0.31874145006839938"/>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8955724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09/20/2010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582"/>
          <c:w val="0.80716585260690432"/>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'09-20-2010'!$J$9:$J$13</c:f>
              <c:strCache>
                <c:ptCount val="5"/>
                <c:pt idx="0">
                  <c:v>Total Monday</c:v>
                </c:pt>
                <c:pt idx="1">
                  <c:v>Total Tuesday</c:v>
                </c:pt>
                <c:pt idx="2">
                  <c:v>Total Wednesday</c:v>
                </c:pt>
                <c:pt idx="3">
                  <c:v>Total Thursday</c:v>
                </c:pt>
                <c:pt idx="4">
                  <c:v>Total Friday</c:v>
                </c:pt>
              </c:strCache>
            </c:strRef>
          </c:cat>
          <c:val>
            <c:numRef>
              <c:f>'09-20-2010'!$K$9:$K$13</c:f>
              <c:numCache>
                <c:formatCode>General</c:formatCode>
                <c:ptCount val="5"/>
                <c:pt idx="0">
                  <c:v>2019.5</c:v>
                </c:pt>
                <c:pt idx="1">
                  <c:v>2182.5</c:v>
                </c:pt>
                <c:pt idx="2">
                  <c:v>2106</c:v>
                </c:pt>
                <c:pt idx="3">
                  <c:v>1999</c:v>
                </c:pt>
                <c:pt idx="4">
                  <c:v>1036</c:v>
                </c:pt>
              </c:numCache>
            </c:numRef>
          </c:val>
        </c:ser>
        <c:marker val="1"/>
        <c:axId val="115542272"/>
        <c:axId val="115569408"/>
      </c:lineChart>
      <c:catAx>
        <c:axId val="115542272"/>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5569408"/>
        <c:crosses val="autoZero"/>
        <c:auto val="1"/>
        <c:lblAlgn val="ctr"/>
        <c:lblOffset val="100"/>
        <c:tickLblSkip val="1"/>
        <c:tickMarkSkip val="1"/>
      </c:catAx>
      <c:valAx>
        <c:axId val="11556940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5542272"/>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orientation="landscape"/>
  </c:printSettings>
</c:chartSpace>
</file>

<file path=xl/charts/chart4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09/27/2010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593"/>
          <c:w val="0.80716585260690454"/>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'09-27-2010'!$J$9:$J$13</c:f>
              <c:strCache>
                <c:ptCount val="5"/>
                <c:pt idx="0">
                  <c:v>Total Monday</c:v>
                </c:pt>
                <c:pt idx="1">
                  <c:v>Total Tuesday</c:v>
                </c:pt>
                <c:pt idx="2">
                  <c:v>Total Wednesday</c:v>
                </c:pt>
                <c:pt idx="3">
                  <c:v>Total Thursday</c:v>
                </c:pt>
                <c:pt idx="4">
                  <c:v>Total Friday</c:v>
                </c:pt>
              </c:strCache>
            </c:strRef>
          </c:cat>
          <c:val>
            <c:numRef>
              <c:f>'09-27-2010'!$K$9:$K$13</c:f>
              <c:numCache>
                <c:formatCode>General</c:formatCode>
                <c:ptCount val="5"/>
                <c:pt idx="0">
                  <c:v>2064</c:v>
                </c:pt>
                <c:pt idx="1">
                  <c:v>2136</c:v>
                </c:pt>
                <c:pt idx="2">
                  <c:v>1951.5</c:v>
                </c:pt>
                <c:pt idx="3">
                  <c:v>2013</c:v>
                </c:pt>
                <c:pt idx="4">
                  <c:v>935.5</c:v>
                </c:pt>
              </c:numCache>
            </c:numRef>
          </c:val>
        </c:ser>
        <c:marker val="1"/>
        <c:axId val="115716480"/>
        <c:axId val="115718784"/>
      </c:lineChart>
      <c:catAx>
        <c:axId val="115716480"/>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5718784"/>
        <c:crosses val="autoZero"/>
        <c:auto val="1"/>
        <c:lblAlgn val="ctr"/>
        <c:lblOffset val="100"/>
        <c:tickLblSkip val="1"/>
        <c:tickMarkSkip val="1"/>
      </c:catAx>
      <c:valAx>
        <c:axId val="115718784"/>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5716480"/>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111" r="0.75000000000000111" t="1" header="0.5" footer="0.5"/>
    <c:pageSetup orientation="landscape"/>
  </c:printSettings>
</c:chartSpace>
</file>

<file path=xl/charts/chart4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10/04/2010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598"/>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'10-04-2010'!$J$9:$J$13</c:f>
              <c:strCache>
                <c:ptCount val="5"/>
                <c:pt idx="0">
                  <c:v>Total Monday</c:v>
                </c:pt>
                <c:pt idx="1">
                  <c:v>Total Tuesday</c:v>
                </c:pt>
                <c:pt idx="2">
                  <c:v>Total Wednesday</c:v>
                </c:pt>
                <c:pt idx="3">
                  <c:v>Total Thursday</c:v>
                </c:pt>
                <c:pt idx="4">
                  <c:v>Total Friday</c:v>
                </c:pt>
              </c:strCache>
            </c:strRef>
          </c:cat>
          <c:val>
            <c:numRef>
              <c:f>'10-04-2010'!$K$9:$K$13</c:f>
              <c:numCache>
                <c:formatCode>General</c:formatCode>
                <c:ptCount val="5"/>
                <c:pt idx="0">
                  <c:v>1941</c:v>
                </c:pt>
                <c:pt idx="1">
                  <c:v>2650</c:v>
                </c:pt>
                <c:pt idx="2">
                  <c:v>1834</c:v>
                </c:pt>
                <c:pt idx="3">
                  <c:v>1988</c:v>
                </c:pt>
                <c:pt idx="4">
                  <c:v>1000.5</c:v>
                </c:pt>
              </c:numCache>
            </c:numRef>
          </c:val>
        </c:ser>
        <c:marker val="1"/>
        <c:axId val="116267264"/>
        <c:axId val="116298496"/>
      </c:lineChart>
      <c:catAx>
        <c:axId val="116267264"/>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6298496"/>
        <c:crosses val="autoZero"/>
        <c:auto val="1"/>
        <c:lblAlgn val="ctr"/>
        <c:lblOffset val="100"/>
        <c:tickLblSkip val="1"/>
        <c:tickMarkSkip val="1"/>
      </c:catAx>
      <c:valAx>
        <c:axId val="116298496"/>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6267264"/>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133" r="0.75000000000000133" t="1" header="0.5" footer="0.5"/>
    <c:pageSetup orientation="landscape"/>
  </c:printSettings>
</c:chartSpace>
</file>

<file path=xl/charts/chart4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10/11/2010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604"/>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'10-11-2010'!$J$9:$J$13</c:f>
              <c:strCache>
                <c:ptCount val="5"/>
                <c:pt idx="0">
                  <c:v>Total Monday</c:v>
                </c:pt>
                <c:pt idx="1">
                  <c:v>Total Tuesday</c:v>
                </c:pt>
                <c:pt idx="2">
                  <c:v>Total Wednesday</c:v>
                </c:pt>
                <c:pt idx="3">
                  <c:v>Total Thursday</c:v>
                </c:pt>
                <c:pt idx="4">
                  <c:v>Total Friday</c:v>
                </c:pt>
              </c:strCache>
            </c:strRef>
          </c:cat>
          <c:val>
            <c:numRef>
              <c:f>'10-11-2010'!$K$9:$K$13</c:f>
              <c:numCache>
                <c:formatCode>General</c:formatCode>
                <c:ptCount val="5"/>
                <c:pt idx="0">
                  <c:v>2132.5</c:v>
                </c:pt>
                <c:pt idx="1">
                  <c:v>2120.5</c:v>
                </c:pt>
                <c:pt idx="2">
                  <c:v>1986.5</c:v>
                </c:pt>
                <c:pt idx="3">
                  <c:v>2024.5</c:v>
                </c:pt>
                <c:pt idx="4">
                  <c:v>936.5</c:v>
                </c:pt>
              </c:numCache>
            </c:numRef>
          </c:val>
        </c:ser>
        <c:marker val="1"/>
        <c:axId val="116871552"/>
        <c:axId val="116873856"/>
      </c:lineChart>
      <c:catAx>
        <c:axId val="116871552"/>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6873856"/>
        <c:crosses val="autoZero"/>
        <c:auto val="1"/>
        <c:lblAlgn val="ctr"/>
        <c:lblOffset val="100"/>
        <c:tickLblSkip val="1"/>
        <c:tickMarkSkip val="1"/>
      </c:catAx>
      <c:valAx>
        <c:axId val="116873856"/>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6871552"/>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155" r="0.75000000000000155" t="1" header="0.5" footer="0.5"/>
    <c:pageSetup orientation="landscape"/>
  </c:printSettings>
</c:chartSpace>
</file>

<file path=xl/charts/chart4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10/18/2010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612"/>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'10-18-2010'!$J$9:$J$13</c:f>
              <c:strCache>
                <c:ptCount val="5"/>
                <c:pt idx="0">
                  <c:v>Total Monday</c:v>
                </c:pt>
                <c:pt idx="1">
                  <c:v>Total Tuesday</c:v>
                </c:pt>
                <c:pt idx="2">
                  <c:v>Total Wednesday</c:v>
                </c:pt>
                <c:pt idx="3">
                  <c:v>Total Thursday</c:v>
                </c:pt>
                <c:pt idx="4">
                  <c:v>Total Friday</c:v>
                </c:pt>
              </c:strCache>
            </c:strRef>
          </c:cat>
          <c:val>
            <c:numRef>
              <c:f>'10-18-2010'!$K$9:$K$13</c:f>
              <c:numCache>
                <c:formatCode>General</c:formatCode>
                <c:ptCount val="5"/>
                <c:pt idx="0">
                  <c:v>1915</c:v>
                </c:pt>
                <c:pt idx="1">
                  <c:v>2002.5</c:v>
                </c:pt>
                <c:pt idx="2">
                  <c:v>1773.5</c:v>
                </c:pt>
                <c:pt idx="3">
                  <c:v>1795.5</c:v>
                </c:pt>
                <c:pt idx="4">
                  <c:v>978</c:v>
                </c:pt>
              </c:numCache>
            </c:numRef>
          </c:val>
        </c:ser>
        <c:marker val="1"/>
        <c:axId val="116889856"/>
        <c:axId val="116998912"/>
      </c:lineChart>
      <c:catAx>
        <c:axId val="116889856"/>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6998912"/>
        <c:crosses val="autoZero"/>
        <c:auto val="1"/>
        <c:lblAlgn val="ctr"/>
        <c:lblOffset val="100"/>
        <c:tickLblSkip val="1"/>
        <c:tickMarkSkip val="1"/>
      </c:catAx>
      <c:valAx>
        <c:axId val="116998912"/>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6889856"/>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178" r="0.75000000000000178" t="1" header="0.5" footer="0.5"/>
    <c:pageSetup orientation="landscape"/>
  </c:printSettings>
</c:chartSpace>
</file>

<file path=xl/charts/chart4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10/25/2010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623"/>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'10-25-2010'!$J$9:$J$13</c:f>
              <c:strCache>
                <c:ptCount val="5"/>
                <c:pt idx="0">
                  <c:v>Total Monday</c:v>
                </c:pt>
                <c:pt idx="1">
                  <c:v>Total Tuesday</c:v>
                </c:pt>
                <c:pt idx="2">
                  <c:v>Total Wednesday</c:v>
                </c:pt>
                <c:pt idx="3">
                  <c:v>Total Thursday</c:v>
                </c:pt>
                <c:pt idx="4">
                  <c:v>Total Friday</c:v>
                </c:pt>
              </c:strCache>
            </c:strRef>
          </c:cat>
          <c:val>
            <c:numRef>
              <c:f>'10-25-2010'!$K$9:$K$13</c:f>
              <c:numCache>
                <c:formatCode>General</c:formatCode>
                <c:ptCount val="5"/>
                <c:pt idx="0">
                  <c:v>0</c:v>
                </c:pt>
                <c:pt idx="1">
                  <c:v>2078.5</c:v>
                </c:pt>
                <c:pt idx="2">
                  <c:v>1864</c:v>
                </c:pt>
                <c:pt idx="3">
                  <c:v>2002.5</c:v>
                </c:pt>
                <c:pt idx="4">
                  <c:v>0</c:v>
                </c:pt>
              </c:numCache>
            </c:numRef>
          </c:val>
        </c:ser>
        <c:marker val="1"/>
        <c:axId val="118927744"/>
        <c:axId val="118930048"/>
      </c:lineChart>
      <c:catAx>
        <c:axId val="118927744"/>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8930048"/>
        <c:crosses val="autoZero"/>
        <c:auto val="1"/>
        <c:lblAlgn val="ctr"/>
        <c:lblOffset val="100"/>
        <c:tickLblSkip val="1"/>
        <c:tickMarkSkip val="1"/>
      </c:catAx>
      <c:valAx>
        <c:axId val="11893004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8927744"/>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2" r="0.750000000000002" t="1" header="0.5" footer="0.5"/>
    <c:pageSetup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11/01/2010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629"/>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'11-01-2010'!$J$9:$J$13</c:f>
              <c:strCache>
                <c:ptCount val="5"/>
                <c:pt idx="0">
                  <c:v>Total Monday</c:v>
                </c:pt>
                <c:pt idx="1">
                  <c:v>Total Tuesday</c:v>
                </c:pt>
                <c:pt idx="2">
                  <c:v>Total Wednesday</c:v>
                </c:pt>
                <c:pt idx="3">
                  <c:v>Total Thursday</c:v>
                </c:pt>
                <c:pt idx="4">
                  <c:v>Total Friday</c:v>
                </c:pt>
              </c:strCache>
            </c:strRef>
          </c:cat>
          <c:val>
            <c:numRef>
              <c:f>'11-01-2010'!$K$9:$K$13</c:f>
              <c:numCache>
                <c:formatCode>General</c:formatCode>
                <c:ptCount val="5"/>
                <c:pt idx="0">
                  <c:v>1844.5</c:v>
                </c:pt>
                <c:pt idx="1">
                  <c:v>2042.5</c:v>
                </c:pt>
                <c:pt idx="2">
                  <c:v>1943.5</c:v>
                </c:pt>
                <c:pt idx="3">
                  <c:v>1992</c:v>
                </c:pt>
                <c:pt idx="4">
                  <c:v>1085.5</c:v>
                </c:pt>
              </c:numCache>
            </c:numRef>
          </c:val>
        </c:ser>
        <c:marker val="1"/>
        <c:axId val="117007488"/>
        <c:axId val="118977280"/>
      </c:lineChart>
      <c:catAx>
        <c:axId val="117007488"/>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8977280"/>
        <c:crosses val="autoZero"/>
        <c:auto val="1"/>
        <c:lblAlgn val="ctr"/>
        <c:lblOffset val="100"/>
        <c:tickLblSkip val="1"/>
        <c:tickMarkSkip val="1"/>
      </c:catAx>
      <c:valAx>
        <c:axId val="118977280"/>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700748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222" r="0.75000000000000222" t="1" header="0.5" footer="0.5"/>
    <c:pageSetup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11/08/2010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637"/>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'11-08-2010'!$J$9:$J$13</c:f>
              <c:strCache>
                <c:ptCount val="5"/>
                <c:pt idx="0">
                  <c:v>Total Monday</c:v>
                </c:pt>
                <c:pt idx="1">
                  <c:v>Total Tuesday</c:v>
                </c:pt>
                <c:pt idx="2">
                  <c:v>Total Wednesday</c:v>
                </c:pt>
                <c:pt idx="3">
                  <c:v>Total Thursday</c:v>
                </c:pt>
                <c:pt idx="4">
                  <c:v>Total Friday</c:v>
                </c:pt>
              </c:strCache>
            </c:strRef>
          </c:cat>
          <c:val>
            <c:numRef>
              <c:f>'11-08-2010'!$K$9:$K$13</c:f>
              <c:numCache>
                <c:formatCode>General</c:formatCode>
                <c:ptCount val="5"/>
                <c:pt idx="0">
                  <c:v>1909</c:v>
                </c:pt>
                <c:pt idx="1">
                  <c:v>2154</c:v>
                </c:pt>
                <c:pt idx="2">
                  <c:v>1818.5</c:v>
                </c:pt>
                <c:pt idx="3">
                  <c:v>0</c:v>
                </c:pt>
                <c:pt idx="4">
                  <c:v>966.5</c:v>
                </c:pt>
              </c:numCache>
            </c:numRef>
          </c:val>
        </c:ser>
        <c:marker val="1"/>
        <c:axId val="123326848"/>
        <c:axId val="123329152"/>
      </c:lineChart>
      <c:catAx>
        <c:axId val="123326848"/>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23329152"/>
        <c:crosses val="autoZero"/>
        <c:auto val="1"/>
        <c:lblAlgn val="ctr"/>
        <c:lblOffset val="100"/>
        <c:tickLblSkip val="1"/>
        <c:tickMarkSkip val="1"/>
      </c:catAx>
      <c:valAx>
        <c:axId val="123329152"/>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2332684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244" r="0.75000000000000244" t="1" header="0.5" footer="0.5"/>
    <c:pageSetup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11/15/2010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645"/>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'11-15-2010'!$J$9:$J$13</c:f>
              <c:strCache>
                <c:ptCount val="5"/>
                <c:pt idx="0">
                  <c:v>Total Monday</c:v>
                </c:pt>
                <c:pt idx="1">
                  <c:v>Total Tuesday</c:v>
                </c:pt>
                <c:pt idx="2">
                  <c:v>Total Wednesday</c:v>
                </c:pt>
                <c:pt idx="3">
                  <c:v>Total Thursday</c:v>
                </c:pt>
                <c:pt idx="4">
                  <c:v>Total Friday</c:v>
                </c:pt>
              </c:strCache>
            </c:strRef>
          </c:cat>
          <c:val>
            <c:numRef>
              <c:f>'11-15-2010'!$K$9:$K$13</c:f>
              <c:numCache>
                <c:formatCode>General</c:formatCode>
                <c:ptCount val="5"/>
                <c:pt idx="0">
                  <c:v>1818.5</c:v>
                </c:pt>
                <c:pt idx="1">
                  <c:v>2094.5</c:v>
                </c:pt>
                <c:pt idx="2">
                  <c:v>1806</c:v>
                </c:pt>
                <c:pt idx="3">
                  <c:v>1960.5</c:v>
                </c:pt>
                <c:pt idx="4">
                  <c:v>1026</c:v>
                </c:pt>
              </c:numCache>
            </c:numRef>
          </c:val>
        </c:ser>
        <c:marker val="1"/>
        <c:axId val="123443456"/>
        <c:axId val="123458304"/>
      </c:lineChart>
      <c:catAx>
        <c:axId val="123443456"/>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23458304"/>
        <c:crosses val="autoZero"/>
        <c:auto val="1"/>
        <c:lblAlgn val="ctr"/>
        <c:lblOffset val="100"/>
        <c:tickLblSkip val="1"/>
        <c:tickMarkSkip val="1"/>
      </c:catAx>
      <c:valAx>
        <c:axId val="123458304"/>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23443456"/>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orientation="landscape"/>
  </c:printSettings>
</c:chartSpace>
</file>

<file path=xl/charts/chart4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11/22/2010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651"/>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'11-22-2010'!$J$9:$J$13</c:f>
              <c:strCache>
                <c:ptCount val="5"/>
                <c:pt idx="0">
                  <c:v>Total Monday</c:v>
                </c:pt>
                <c:pt idx="1">
                  <c:v>Total Tuesday</c:v>
                </c:pt>
                <c:pt idx="2">
                  <c:v>Total Wednesday</c:v>
                </c:pt>
                <c:pt idx="3">
                  <c:v>Total Thursday</c:v>
                </c:pt>
                <c:pt idx="4">
                  <c:v>Total Friday</c:v>
                </c:pt>
              </c:strCache>
            </c:strRef>
          </c:cat>
          <c:val>
            <c:numRef>
              <c:f>'11-22-2010'!$K$9:$K$13</c:f>
              <c:numCache>
                <c:formatCode>General</c:formatCode>
                <c:ptCount val="5"/>
                <c:pt idx="0">
                  <c:v>1895.5</c:v>
                </c:pt>
                <c:pt idx="1">
                  <c:v>1986</c:v>
                </c:pt>
                <c:pt idx="2">
                  <c:v>1411</c:v>
                </c:pt>
                <c:pt idx="3">
                  <c:v>0</c:v>
                </c:pt>
                <c:pt idx="4">
                  <c:v>0</c:v>
                </c:pt>
              </c:numCache>
            </c:numRef>
          </c:val>
        </c:ser>
        <c:marker val="1"/>
        <c:axId val="126501248"/>
        <c:axId val="126503552"/>
      </c:lineChart>
      <c:catAx>
        <c:axId val="126501248"/>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26503552"/>
        <c:crosses val="autoZero"/>
        <c:auto val="1"/>
        <c:lblAlgn val="ctr"/>
        <c:lblOffset val="100"/>
        <c:tickLblSkip val="1"/>
        <c:tickMarkSkip val="1"/>
      </c:catAx>
      <c:valAx>
        <c:axId val="126503552"/>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2650124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289" r="0.75000000000000289"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01/19/2010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4225507846205221"/>
          <c:y val="0.14774281805745557"/>
          <c:w val="0.84299305755290199"/>
          <c:h val="0.64979480164158721"/>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'01-19-2010'!$J$9:$J$13</c:f>
              <c:strCache>
                <c:ptCount val="5"/>
                <c:pt idx="0">
                  <c:v>Total Monday</c:v>
                </c:pt>
                <c:pt idx="1">
                  <c:v>Total Tuesday</c:v>
                </c:pt>
                <c:pt idx="2">
                  <c:v>Total Wednesday</c:v>
                </c:pt>
                <c:pt idx="3">
                  <c:v>Total Thursday</c:v>
                </c:pt>
                <c:pt idx="4">
                  <c:v>Total Friday</c:v>
                </c:pt>
              </c:strCache>
            </c:strRef>
          </c:cat>
          <c:val>
            <c:numRef>
              <c:f>'01-19-2010'!$K$9:$K$13</c:f>
              <c:numCache>
                <c:formatCode>General</c:formatCode>
                <c:ptCount val="5"/>
                <c:pt idx="0">
                  <c:v>0</c:v>
                </c:pt>
                <c:pt idx="1">
                  <c:v>1948.5</c:v>
                </c:pt>
                <c:pt idx="2">
                  <c:v>1934</c:v>
                </c:pt>
                <c:pt idx="3">
                  <c:v>1752.5</c:v>
                </c:pt>
                <c:pt idx="4">
                  <c:v>894.5</c:v>
                </c:pt>
              </c:numCache>
            </c:numRef>
          </c:val>
        </c:ser>
        <c:marker val="1"/>
        <c:axId val="92991872"/>
        <c:axId val="92994176"/>
      </c:lineChart>
      <c:catAx>
        <c:axId val="92991872"/>
        <c:scaling>
          <c:orientation val="minMax"/>
        </c:scaling>
        <c:axPos val="b"/>
        <c:title>
          <c:tx>
            <c:rich>
              <a:bodyPr/>
              <a:lstStyle/>
              <a:p>
                <a:pPr>
                  <a:defRPr sz="1775" b="1" i="0" u="none" strike="noStrike" baseline="0">
                    <a:solidFill>
                      <a:srgbClr val="000000"/>
                    </a:solidFill>
                    <a:latin typeface="Arial"/>
                    <a:ea typeface="Arial"/>
                    <a:cs typeface="Arial"/>
                  </a:defRPr>
                </a:pPr>
                <a:r>
                  <a:t>Day of Week</a:t>
                </a:r>
              </a:p>
            </c:rich>
          </c:tx>
          <c:layout>
            <c:manualLayout>
              <c:xMode val="edge"/>
              <c:yMode val="edge"/>
              <c:x val="0.4847209799512680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2994176"/>
        <c:crosses val="autoZero"/>
        <c:auto val="1"/>
        <c:lblAlgn val="ctr"/>
        <c:lblOffset val="100"/>
        <c:tickLblSkip val="1"/>
        <c:tickMarkSkip val="1"/>
      </c:catAx>
      <c:valAx>
        <c:axId val="92994176"/>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t>Number of Patrons</a:t>
                </a:r>
              </a:p>
            </c:rich>
          </c:tx>
          <c:layout>
            <c:manualLayout>
              <c:xMode val="edge"/>
              <c:yMode val="edge"/>
              <c:x val="1.6859852476290831E-2"/>
              <c:y val="0.31874145006839938"/>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2991872"/>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5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11/29/2010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657"/>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'11-29-2010'!$J$9:$J$13</c:f>
              <c:strCache>
                <c:ptCount val="5"/>
                <c:pt idx="0">
                  <c:v>Total Monday</c:v>
                </c:pt>
                <c:pt idx="1">
                  <c:v>Total Tuesday</c:v>
                </c:pt>
                <c:pt idx="2">
                  <c:v>Total Wednesday</c:v>
                </c:pt>
                <c:pt idx="3">
                  <c:v>Total Thursday</c:v>
                </c:pt>
                <c:pt idx="4">
                  <c:v>Total Friday</c:v>
                </c:pt>
              </c:strCache>
            </c:strRef>
          </c:cat>
          <c:val>
            <c:numRef>
              <c:f>'11-29-2010'!$K$9:$K$13</c:f>
              <c:numCache>
                <c:formatCode>General</c:formatCode>
                <c:ptCount val="5"/>
                <c:pt idx="0">
                  <c:v>2035</c:v>
                </c:pt>
                <c:pt idx="1">
                  <c:v>2545.5</c:v>
                </c:pt>
                <c:pt idx="2">
                  <c:v>2028.5</c:v>
                </c:pt>
                <c:pt idx="3">
                  <c:v>2239.5</c:v>
                </c:pt>
                <c:pt idx="4">
                  <c:v>775.5</c:v>
                </c:pt>
              </c:numCache>
            </c:numRef>
          </c:val>
        </c:ser>
        <c:marker val="1"/>
        <c:axId val="126531840"/>
        <c:axId val="126632704"/>
      </c:lineChart>
      <c:catAx>
        <c:axId val="126531840"/>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26632704"/>
        <c:crosses val="autoZero"/>
        <c:auto val="1"/>
        <c:lblAlgn val="ctr"/>
        <c:lblOffset val="100"/>
        <c:tickLblSkip val="1"/>
        <c:tickMarkSkip val="1"/>
      </c:catAx>
      <c:valAx>
        <c:axId val="126632704"/>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26531840"/>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311" r="0.75000000000000311" t="1" header="0.5" footer="0.5"/>
    <c:pageSetup orientation="landscape"/>
  </c:printSettings>
</c:chartSpace>
</file>

<file path=xl/charts/chart5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12/06/2010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668"/>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'12-06-2010'!$J$9:$J$13</c:f>
              <c:strCache>
                <c:ptCount val="5"/>
                <c:pt idx="0">
                  <c:v>Total Monday</c:v>
                </c:pt>
                <c:pt idx="1">
                  <c:v>Total Tuesday</c:v>
                </c:pt>
                <c:pt idx="2">
                  <c:v>Total Wednesday</c:v>
                </c:pt>
                <c:pt idx="3">
                  <c:v>Total Thursday</c:v>
                </c:pt>
                <c:pt idx="4">
                  <c:v>Total Friday</c:v>
                </c:pt>
              </c:strCache>
            </c:strRef>
          </c:cat>
          <c:val>
            <c:numRef>
              <c:f>'12-06-2010'!$K$9:$K$13</c:f>
              <c:numCache>
                <c:formatCode>General</c:formatCode>
                <c:ptCount val="5"/>
                <c:pt idx="0">
                  <c:v>1505</c:v>
                </c:pt>
                <c:pt idx="1">
                  <c:v>1804.5</c:v>
                </c:pt>
                <c:pt idx="2">
                  <c:v>1144.5</c:v>
                </c:pt>
                <c:pt idx="3">
                  <c:v>997</c:v>
                </c:pt>
                <c:pt idx="4">
                  <c:v>206.5</c:v>
                </c:pt>
              </c:numCache>
            </c:numRef>
          </c:val>
        </c:ser>
        <c:marker val="1"/>
        <c:axId val="126771584"/>
        <c:axId val="126773888"/>
      </c:lineChart>
      <c:catAx>
        <c:axId val="126771584"/>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26773888"/>
        <c:crosses val="autoZero"/>
        <c:auto val="1"/>
        <c:lblAlgn val="ctr"/>
        <c:lblOffset val="100"/>
        <c:tickLblSkip val="1"/>
        <c:tickMarkSkip val="1"/>
      </c:catAx>
      <c:valAx>
        <c:axId val="12677388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26771584"/>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orientation="landscape"/>
  </c:printSettings>
</c:chartSpace>
</file>

<file path=xl/charts/chart5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12/13/2010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676"/>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'12-13-2010'!$J$9:$J$13</c:f>
              <c:strCache>
                <c:ptCount val="5"/>
                <c:pt idx="0">
                  <c:v>Total Monday</c:v>
                </c:pt>
                <c:pt idx="1">
                  <c:v>Total Tuesday</c:v>
                </c:pt>
                <c:pt idx="2">
                  <c:v>Total Wednesday</c:v>
                </c:pt>
                <c:pt idx="3">
                  <c:v>Total Thursday</c:v>
                </c:pt>
                <c:pt idx="4">
                  <c:v>Total Friday</c:v>
                </c:pt>
              </c:strCache>
            </c:strRef>
          </c:cat>
          <c:val>
            <c:numRef>
              <c:f>'12-13-2010'!$K$9:$K$13</c:f>
              <c:numCache>
                <c:formatCode>General</c:formatCode>
                <c:ptCount val="5"/>
                <c:pt idx="0">
                  <c:v>186.5</c:v>
                </c:pt>
                <c:pt idx="1">
                  <c:v>173</c:v>
                </c:pt>
                <c:pt idx="2">
                  <c:v>127</c:v>
                </c:pt>
                <c:pt idx="3">
                  <c:v>178</c:v>
                </c:pt>
                <c:pt idx="4">
                  <c:v>175.5</c:v>
                </c:pt>
              </c:numCache>
            </c:numRef>
          </c:val>
        </c:ser>
        <c:marker val="1"/>
        <c:axId val="126880000"/>
        <c:axId val="126915328"/>
      </c:lineChart>
      <c:catAx>
        <c:axId val="126880000"/>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26915328"/>
        <c:crosses val="autoZero"/>
        <c:auto val="1"/>
        <c:lblAlgn val="ctr"/>
        <c:lblOffset val="100"/>
        <c:tickLblSkip val="1"/>
        <c:tickMarkSkip val="1"/>
      </c:catAx>
      <c:valAx>
        <c:axId val="12691532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26880000"/>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355" r="0.75000000000000355" t="1" header="0.5" footer="0.5"/>
    <c:pageSetup orientation="landscape"/>
  </c:printSettings>
</c:chartSpace>
</file>

<file path=xl/charts/chart5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01/03/2011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682"/>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'01-03-2011'!$J$9:$J$13</c:f>
              <c:strCache>
                <c:ptCount val="5"/>
                <c:pt idx="0">
                  <c:v>Total Monday</c:v>
                </c:pt>
                <c:pt idx="1">
                  <c:v>Total Tuesday</c:v>
                </c:pt>
                <c:pt idx="2">
                  <c:v>Total Wednesday</c:v>
                </c:pt>
                <c:pt idx="3">
                  <c:v>Total Thursday</c:v>
                </c:pt>
                <c:pt idx="4">
                  <c:v>Total Friday</c:v>
                </c:pt>
              </c:strCache>
            </c:strRef>
          </c:cat>
          <c:val>
            <c:numRef>
              <c:f>'01-03-2011'!$K$9:$K$13</c:f>
              <c:numCache>
                <c:formatCode>General</c:formatCode>
                <c:ptCount val="5"/>
                <c:pt idx="0">
                  <c:v>218</c:v>
                </c:pt>
                <c:pt idx="1">
                  <c:v>220.5</c:v>
                </c:pt>
                <c:pt idx="2">
                  <c:v>221.5</c:v>
                </c:pt>
                <c:pt idx="3">
                  <c:v>237</c:v>
                </c:pt>
                <c:pt idx="4">
                  <c:v>238</c:v>
                </c:pt>
              </c:numCache>
            </c:numRef>
          </c:val>
        </c:ser>
        <c:marker val="1"/>
        <c:axId val="128180608"/>
        <c:axId val="128182912"/>
      </c:lineChart>
      <c:catAx>
        <c:axId val="128180608"/>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28182912"/>
        <c:crosses val="autoZero"/>
        <c:auto val="1"/>
        <c:lblAlgn val="ctr"/>
        <c:lblOffset val="100"/>
        <c:tickLblSkip val="1"/>
        <c:tickMarkSkip val="1"/>
      </c:catAx>
      <c:valAx>
        <c:axId val="128182912"/>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2818060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377" r="0.75000000000000377" t="1" header="0.5" footer="0.5"/>
    <c:pageSetup orientation="landscape"/>
  </c:printSettings>
</c:chartSpace>
</file>

<file path=xl/charts/chart5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01/10/2011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693"/>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'01-10-2011'!$J$9:$J$13</c:f>
              <c:strCache>
                <c:ptCount val="5"/>
                <c:pt idx="0">
                  <c:v>Total Monday</c:v>
                </c:pt>
                <c:pt idx="1">
                  <c:v>Total Tuesday</c:v>
                </c:pt>
                <c:pt idx="2">
                  <c:v>Total Wednesday</c:v>
                </c:pt>
                <c:pt idx="3">
                  <c:v>Total Thursday</c:v>
                </c:pt>
                <c:pt idx="4">
                  <c:v>Total Friday</c:v>
                </c:pt>
              </c:strCache>
            </c:strRef>
          </c:cat>
          <c:val>
            <c:numRef>
              <c:f>'01-10-2011'!$K$9:$K$13</c:f>
              <c:numCache>
                <c:formatCode>General</c:formatCode>
                <c:ptCount val="5"/>
                <c:pt idx="0">
                  <c:v>1715.5</c:v>
                </c:pt>
                <c:pt idx="1">
                  <c:v>1805</c:v>
                </c:pt>
                <c:pt idx="2">
                  <c:v>1762</c:v>
                </c:pt>
                <c:pt idx="3">
                  <c:v>1803</c:v>
                </c:pt>
                <c:pt idx="4">
                  <c:v>868</c:v>
                </c:pt>
              </c:numCache>
            </c:numRef>
          </c:val>
        </c:ser>
        <c:marker val="1"/>
        <c:axId val="126928000"/>
        <c:axId val="128574208"/>
      </c:lineChart>
      <c:catAx>
        <c:axId val="126928000"/>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28574208"/>
        <c:crosses val="autoZero"/>
        <c:auto val="1"/>
        <c:lblAlgn val="ctr"/>
        <c:lblOffset val="100"/>
        <c:tickLblSkip val="1"/>
        <c:tickMarkSkip val="1"/>
      </c:catAx>
      <c:valAx>
        <c:axId val="12857420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26928000"/>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orientation="landscape"/>
  </c:printSettings>
</c:chartSpace>
</file>

<file path=xl/charts/chart5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01/17/2011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698"/>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'01-17-2011'!$J$9:$J$13</c:f>
              <c:strCache>
                <c:ptCount val="5"/>
                <c:pt idx="0">
                  <c:v>Total Monday</c:v>
                </c:pt>
                <c:pt idx="1">
                  <c:v>Total Tuesday</c:v>
                </c:pt>
                <c:pt idx="2">
                  <c:v>Total Wednesday</c:v>
                </c:pt>
                <c:pt idx="3">
                  <c:v>Total Thursday</c:v>
                </c:pt>
                <c:pt idx="4">
                  <c:v>Total Friday</c:v>
                </c:pt>
              </c:strCache>
            </c:strRef>
          </c:cat>
          <c:val>
            <c:numRef>
              <c:f>'01-17-2011'!$K$9:$K$13</c:f>
              <c:numCache>
                <c:formatCode>General</c:formatCode>
                <c:ptCount val="5"/>
                <c:pt idx="0">
                  <c:v>0</c:v>
                </c:pt>
                <c:pt idx="1">
                  <c:v>1973.5</c:v>
                </c:pt>
                <c:pt idx="2">
                  <c:v>1709.5</c:v>
                </c:pt>
                <c:pt idx="3">
                  <c:v>1772</c:v>
                </c:pt>
                <c:pt idx="4">
                  <c:v>867</c:v>
                </c:pt>
              </c:numCache>
            </c:numRef>
          </c:val>
        </c:ser>
        <c:marker val="1"/>
        <c:axId val="129556864"/>
        <c:axId val="129559168"/>
      </c:lineChart>
      <c:catAx>
        <c:axId val="129556864"/>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29559168"/>
        <c:crosses val="autoZero"/>
        <c:auto val="1"/>
        <c:lblAlgn val="ctr"/>
        <c:lblOffset val="100"/>
        <c:tickLblSkip val="1"/>
        <c:tickMarkSkip val="1"/>
      </c:catAx>
      <c:valAx>
        <c:axId val="12955916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29556864"/>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422" r="0.75000000000000422" t="1" header="0.5" footer="0.5"/>
    <c:pageSetup orientation="landscape"/>
  </c:printSettings>
</c:chartSpace>
</file>

<file path=xl/charts/chart5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01/24/2011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704"/>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'01-24-2011'!$J$9:$J$13</c:f>
              <c:strCache>
                <c:ptCount val="5"/>
                <c:pt idx="0">
                  <c:v>Total Monday</c:v>
                </c:pt>
                <c:pt idx="1">
                  <c:v>Total Tuesday</c:v>
                </c:pt>
                <c:pt idx="2">
                  <c:v>Total Wednesday</c:v>
                </c:pt>
                <c:pt idx="3">
                  <c:v>Total Thursday</c:v>
                </c:pt>
                <c:pt idx="4">
                  <c:v>Total Friday</c:v>
                </c:pt>
              </c:strCache>
            </c:strRef>
          </c:cat>
          <c:val>
            <c:numRef>
              <c:f>'01-24-2011'!$K$9:$K$13</c:f>
              <c:numCache>
                <c:formatCode>General</c:formatCode>
                <c:ptCount val="5"/>
                <c:pt idx="0">
                  <c:v>1697.5</c:v>
                </c:pt>
                <c:pt idx="1">
                  <c:v>1889</c:v>
                </c:pt>
                <c:pt idx="2">
                  <c:v>1839</c:v>
                </c:pt>
                <c:pt idx="3">
                  <c:v>1993</c:v>
                </c:pt>
                <c:pt idx="4">
                  <c:v>889.5</c:v>
                </c:pt>
              </c:numCache>
            </c:numRef>
          </c:val>
        </c:ser>
        <c:marker val="1"/>
        <c:axId val="129734912"/>
        <c:axId val="132137728"/>
      </c:lineChart>
      <c:catAx>
        <c:axId val="129734912"/>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32137728"/>
        <c:crosses val="autoZero"/>
        <c:auto val="1"/>
        <c:lblAlgn val="ctr"/>
        <c:lblOffset val="100"/>
        <c:tickLblSkip val="1"/>
        <c:tickMarkSkip val="1"/>
      </c:catAx>
      <c:valAx>
        <c:axId val="13213772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29734912"/>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444" r="0.75000000000000444" t="1" header="0.5" footer="0.5"/>
    <c:pageSetup orientation="landscape"/>
  </c:printSettings>
</c:chartSpace>
</file>

<file path=xl/charts/chart5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01/31/2011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709"/>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'01-31-2011'!$J$9:$J$13</c:f>
              <c:strCache>
                <c:ptCount val="5"/>
                <c:pt idx="0">
                  <c:v>Total Monday</c:v>
                </c:pt>
                <c:pt idx="1">
                  <c:v>Total Tuesday</c:v>
                </c:pt>
                <c:pt idx="2">
                  <c:v>Total Wednesday</c:v>
                </c:pt>
                <c:pt idx="3">
                  <c:v>Total Thursday</c:v>
                </c:pt>
                <c:pt idx="4">
                  <c:v>Total Friday</c:v>
                </c:pt>
              </c:strCache>
            </c:strRef>
          </c:cat>
          <c:val>
            <c:numRef>
              <c:f>'01-31-2011'!$K$9:$K$13</c:f>
              <c:numCache>
                <c:formatCode>General</c:formatCode>
                <c:ptCount val="5"/>
                <c:pt idx="0">
                  <c:v>1899.5</c:v>
                </c:pt>
                <c:pt idx="1">
                  <c:v>1996</c:v>
                </c:pt>
                <c:pt idx="2">
                  <c:v>1815</c:v>
                </c:pt>
                <c:pt idx="3">
                  <c:v>1783</c:v>
                </c:pt>
                <c:pt idx="4">
                  <c:v>933.5</c:v>
                </c:pt>
              </c:numCache>
            </c:numRef>
          </c:val>
        </c:ser>
        <c:marker val="1"/>
        <c:axId val="132751744"/>
        <c:axId val="132754048"/>
      </c:lineChart>
      <c:catAx>
        <c:axId val="132751744"/>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32754048"/>
        <c:crosses val="autoZero"/>
        <c:auto val="1"/>
        <c:lblAlgn val="ctr"/>
        <c:lblOffset val="100"/>
        <c:tickLblSkip val="1"/>
        <c:tickMarkSkip val="1"/>
      </c:catAx>
      <c:valAx>
        <c:axId val="13275404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32751744"/>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466" r="0.75000000000000466" t="1" header="0.5" footer="0.5"/>
    <c:pageSetup orientation="landscape"/>
  </c:printSettings>
</c:chartSpace>
</file>

<file path=xl/charts/chart5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02/07/2011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718"/>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'02-07-2011'!$J$9:$J$13</c:f>
              <c:strCache>
                <c:ptCount val="5"/>
                <c:pt idx="0">
                  <c:v>Total Monday</c:v>
                </c:pt>
                <c:pt idx="1">
                  <c:v>Total Tuesday</c:v>
                </c:pt>
                <c:pt idx="2">
                  <c:v>Total Wednesday</c:v>
                </c:pt>
                <c:pt idx="3">
                  <c:v>Total Thursday</c:v>
                </c:pt>
                <c:pt idx="4">
                  <c:v>Total Friday</c:v>
                </c:pt>
              </c:strCache>
            </c:strRef>
          </c:cat>
          <c:val>
            <c:numRef>
              <c:f>'02-07-2011'!$K$9:$K$13</c:f>
              <c:numCache>
                <c:formatCode>General</c:formatCode>
                <c:ptCount val="5"/>
                <c:pt idx="0">
                  <c:v>1837</c:v>
                </c:pt>
                <c:pt idx="1">
                  <c:v>1868</c:v>
                </c:pt>
                <c:pt idx="2">
                  <c:v>1613.5</c:v>
                </c:pt>
                <c:pt idx="3">
                  <c:v>1814.5</c:v>
                </c:pt>
                <c:pt idx="4">
                  <c:v>934.5</c:v>
                </c:pt>
              </c:numCache>
            </c:numRef>
          </c:val>
        </c:ser>
        <c:marker val="1"/>
        <c:axId val="133118208"/>
        <c:axId val="133137152"/>
      </c:lineChart>
      <c:catAx>
        <c:axId val="133118208"/>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33137152"/>
        <c:crosses val="autoZero"/>
        <c:auto val="1"/>
        <c:lblAlgn val="ctr"/>
        <c:lblOffset val="100"/>
        <c:tickLblSkip val="1"/>
        <c:tickMarkSkip val="1"/>
      </c:catAx>
      <c:valAx>
        <c:axId val="133137152"/>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3311820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488" r="0.75000000000000488" t="1" header="0.5" footer="0.5"/>
    <c:pageSetup orientation="landscape"/>
  </c:printSettings>
</c:chartSpace>
</file>

<file path=xl/charts/chart5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02/14/2011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726"/>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'02-14-2011'!$J$9:$J$13</c:f>
              <c:strCache>
                <c:ptCount val="5"/>
                <c:pt idx="0">
                  <c:v>Total Monday</c:v>
                </c:pt>
                <c:pt idx="1">
                  <c:v>Total Tuesday</c:v>
                </c:pt>
                <c:pt idx="2">
                  <c:v>Total Wednesday</c:v>
                </c:pt>
                <c:pt idx="3">
                  <c:v>Total Thursday</c:v>
                </c:pt>
                <c:pt idx="4">
                  <c:v>Total Friday</c:v>
                </c:pt>
              </c:strCache>
            </c:strRef>
          </c:cat>
          <c:val>
            <c:numRef>
              <c:f>'02-14-2011'!$K$9:$K$13</c:f>
              <c:numCache>
                <c:formatCode>General</c:formatCode>
                <c:ptCount val="5"/>
                <c:pt idx="0">
                  <c:v>1590.5</c:v>
                </c:pt>
                <c:pt idx="1">
                  <c:v>1767</c:v>
                </c:pt>
                <c:pt idx="2">
                  <c:v>1662.5</c:v>
                </c:pt>
                <c:pt idx="3">
                  <c:v>1671.5</c:v>
                </c:pt>
                <c:pt idx="4">
                  <c:v>872.5</c:v>
                </c:pt>
              </c:numCache>
            </c:numRef>
          </c:val>
        </c:ser>
        <c:marker val="1"/>
        <c:axId val="133222784"/>
        <c:axId val="133225088"/>
      </c:lineChart>
      <c:catAx>
        <c:axId val="133222784"/>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33225088"/>
        <c:crosses val="autoZero"/>
        <c:auto val="1"/>
        <c:lblAlgn val="ctr"/>
        <c:lblOffset val="100"/>
        <c:tickLblSkip val="1"/>
        <c:tickMarkSkip val="1"/>
      </c:catAx>
      <c:valAx>
        <c:axId val="13322508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33222784"/>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511" r="0.75000000000000511"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01/25/2010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4225507846205221"/>
          <c:y val="0.14774281805745557"/>
          <c:w val="0.84299305755290199"/>
          <c:h val="0.64979480164158721"/>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'01-25-2010'!$J$9:$J$13</c:f>
              <c:strCache>
                <c:ptCount val="5"/>
                <c:pt idx="0">
                  <c:v>Total Monday</c:v>
                </c:pt>
                <c:pt idx="1">
                  <c:v>Total Tuesday</c:v>
                </c:pt>
                <c:pt idx="2">
                  <c:v>Total Wednesday</c:v>
                </c:pt>
                <c:pt idx="3">
                  <c:v>Total Thursday</c:v>
                </c:pt>
                <c:pt idx="4">
                  <c:v>Total Friday</c:v>
                </c:pt>
              </c:strCache>
            </c:strRef>
          </c:cat>
          <c:val>
            <c:numRef>
              <c:f>'01-25-2010'!$K$9:$K$13</c:f>
              <c:numCache>
                <c:formatCode>General</c:formatCode>
                <c:ptCount val="5"/>
                <c:pt idx="0">
                  <c:v>2100</c:v>
                </c:pt>
                <c:pt idx="1">
                  <c:v>2002.5</c:v>
                </c:pt>
                <c:pt idx="2">
                  <c:v>2144.5</c:v>
                </c:pt>
                <c:pt idx="3">
                  <c:v>1981</c:v>
                </c:pt>
                <c:pt idx="4">
                  <c:v>827.5</c:v>
                </c:pt>
              </c:numCache>
            </c:numRef>
          </c:val>
        </c:ser>
        <c:marker val="1"/>
        <c:axId val="93182208"/>
        <c:axId val="93184768"/>
      </c:lineChart>
      <c:catAx>
        <c:axId val="93182208"/>
        <c:scaling>
          <c:orientation val="minMax"/>
        </c:scaling>
        <c:axPos val="b"/>
        <c:title>
          <c:tx>
            <c:rich>
              <a:bodyPr/>
              <a:lstStyle/>
              <a:p>
                <a:pPr>
                  <a:defRPr sz="1775" b="1" i="0" u="none" strike="noStrike" baseline="0">
                    <a:solidFill>
                      <a:srgbClr val="000000"/>
                    </a:solidFill>
                    <a:latin typeface="Arial"/>
                    <a:ea typeface="Arial"/>
                    <a:cs typeface="Arial"/>
                  </a:defRPr>
                </a:pPr>
                <a:r>
                  <a:t>Day of Week</a:t>
                </a:r>
              </a:p>
            </c:rich>
          </c:tx>
          <c:layout>
            <c:manualLayout>
              <c:xMode val="edge"/>
              <c:yMode val="edge"/>
              <c:x val="0.4847209799512680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3184768"/>
        <c:crosses val="autoZero"/>
        <c:auto val="1"/>
        <c:lblAlgn val="ctr"/>
        <c:lblOffset val="100"/>
        <c:tickLblSkip val="1"/>
        <c:tickMarkSkip val="1"/>
      </c:catAx>
      <c:valAx>
        <c:axId val="9318476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t>Number of Patrons</a:t>
                </a:r>
              </a:p>
            </c:rich>
          </c:tx>
          <c:layout>
            <c:manualLayout>
              <c:xMode val="edge"/>
              <c:yMode val="edge"/>
              <c:x val="1.6859852476290831E-2"/>
              <c:y val="0.31874145006839938"/>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318220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6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02/21/2011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731"/>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'02-21-2011'!$J$9:$J$13</c:f>
              <c:strCache>
                <c:ptCount val="5"/>
                <c:pt idx="0">
                  <c:v>Total Monday</c:v>
                </c:pt>
                <c:pt idx="1">
                  <c:v>Total Tuesday</c:v>
                </c:pt>
                <c:pt idx="2">
                  <c:v>Total Wednesday</c:v>
                </c:pt>
                <c:pt idx="3">
                  <c:v>Total Thursday</c:v>
                </c:pt>
                <c:pt idx="4">
                  <c:v>Total Friday</c:v>
                </c:pt>
              </c:strCache>
            </c:strRef>
          </c:cat>
          <c:val>
            <c:numRef>
              <c:f>'02-21-2011'!$K$9:$K$13</c:f>
              <c:numCache>
                <c:formatCode>General</c:formatCode>
                <c:ptCount val="5"/>
                <c:pt idx="0">
                  <c:v>1686</c:v>
                </c:pt>
                <c:pt idx="1">
                  <c:v>1782</c:v>
                </c:pt>
                <c:pt idx="2">
                  <c:v>1592.5</c:v>
                </c:pt>
                <c:pt idx="3">
                  <c:v>1727</c:v>
                </c:pt>
                <c:pt idx="4">
                  <c:v>802</c:v>
                </c:pt>
              </c:numCache>
            </c:numRef>
          </c:val>
        </c:ser>
        <c:marker val="1"/>
        <c:axId val="133323008"/>
        <c:axId val="133374720"/>
      </c:lineChart>
      <c:catAx>
        <c:axId val="133323008"/>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33374720"/>
        <c:crosses val="autoZero"/>
        <c:auto val="1"/>
        <c:lblAlgn val="ctr"/>
        <c:lblOffset val="100"/>
        <c:tickLblSkip val="1"/>
        <c:tickMarkSkip val="1"/>
      </c:catAx>
      <c:valAx>
        <c:axId val="133374720"/>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3332300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533" r="0.75000000000000533" t="1" header="0.5" footer="0.5"/>
    <c:pageSetup orientation="landscape"/>
  </c:printSettings>
</c:chartSpace>
</file>

<file path=xl/charts/chart6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02/28/2011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737"/>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'02-28-2011'!$J$9:$J$13</c:f>
              <c:strCache>
                <c:ptCount val="5"/>
                <c:pt idx="0">
                  <c:v>Total Monday</c:v>
                </c:pt>
                <c:pt idx="1">
                  <c:v>Total Tuesday</c:v>
                </c:pt>
                <c:pt idx="2">
                  <c:v>Total Wednesday</c:v>
                </c:pt>
                <c:pt idx="3">
                  <c:v>Total Thursday</c:v>
                </c:pt>
                <c:pt idx="4">
                  <c:v>Total Friday</c:v>
                </c:pt>
              </c:strCache>
            </c:strRef>
          </c:cat>
          <c:val>
            <c:numRef>
              <c:f>'02-28-2011'!$K$9:$K$13</c:f>
              <c:numCache>
                <c:formatCode>General</c:formatCode>
                <c:ptCount val="5"/>
                <c:pt idx="0">
                  <c:v>1846</c:v>
                </c:pt>
                <c:pt idx="1">
                  <c:v>1934</c:v>
                </c:pt>
                <c:pt idx="2">
                  <c:v>1745</c:v>
                </c:pt>
                <c:pt idx="3">
                  <c:v>1750</c:v>
                </c:pt>
                <c:pt idx="4">
                  <c:v>887</c:v>
                </c:pt>
              </c:numCache>
            </c:numRef>
          </c:val>
        </c:ser>
        <c:marker val="1"/>
        <c:axId val="133456256"/>
        <c:axId val="133458560"/>
      </c:lineChart>
      <c:catAx>
        <c:axId val="133456256"/>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33458560"/>
        <c:crosses val="autoZero"/>
        <c:auto val="1"/>
        <c:lblAlgn val="ctr"/>
        <c:lblOffset val="100"/>
        <c:tickLblSkip val="1"/>
        <c:tickMarkSkip val="1"/>
      </c:catAx>
      <c:valAx>
        <c:axId val="133458560"/>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33456256"/>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555" r="0.75000000000000555" t="1" header="0.5" footer="0.5"/>
    <c:pageSetup orientation="landscape"/>
  </c:printSettings>
</c:chartSpace>
</file>

<file path=xl/charts/chart6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03/07/2011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745"/>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'03-07-2011'!$J$9:$J$13</c:f>
              <c:strCache>
                <c:ptCount val="5"/>
                <c:pt idx="0">
                  <c:v>Total Monday</c:v>
                </c:pt>
                <c:pt idx="1">
                  <c:v>Total Tuesday</c:v>
                </c:pt>
                <c:pt idx="2">
                  <c:v>Total Wednesday</c:v>
                </c:pt>
                <c:pt idx="3">
                  <c:v>Total Thursday</c:v>
                </c:pt>
                <c:pt idx="4">
                  <c:v>Total Friday</c:v>
                </c:pt>
              </c:strCache>
            </c:strRef>
          </c:cat>
          <c:val>
            <c:numRef>
              <c:f>'03-07-2011'!$K$9:$K$13</c:f>
              <c:numCache>
                <c:formatCode>General</c:formatCode>
                <c:ptCount val="5"/>
                <c:pt idx="0">
                  <c:v>0</c:v>
                </c:pt>
                <c:pt idx="1">
                  <c:v>0</c:v>
                </c:pt>
                <c:pt idx="2">
                  <c:v>0</c:v>
                </c:pt>
                <c:pt idx="3">
                  <c:v>0</c:v>
                </c:pt>
                <c:pt idx="4">
                  <c:v>0</c:v>
                </c:pt>
              </c:numCache>
            </c:numRef>
          </c:val>
        </c:ser>
        <c:marker val="1"/>
        <c:axId val="133391488"/>
        <c:axId val="133583616"/>
      </c:lineChart>
      <c:catAx>
        <c:axId val="133391488"/>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33583616"/>
        <c:crosses val="autoZero"/>
        <c:auto val="1"/>
        <c:lblAlgn val="ctr"/>
        <c:lblOffset val="100"/>
        <c:tickLblSkip val="1"/>
        <c:tickMarkSkip val="1"/>
      </c:catAx>
      <c:valAx>
        <c:axId val="133583616"/>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3339148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577" r="0.75000000000000577" t="1" header="0.5" footer="0.5"/>
    <c:pageSetup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03/14/2011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751"/>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'03-14-2011'!$J$9:$J$13</c:f>
              <c:strCache>
                <c:ptCount val="5"/>
                <c:pt idx="0">
                  <c:v>Total Monday</c:v>
                </c:pt>
                <c:pt idx="1">
                  <c:v>Total Tuesday</c:v>
                </c:pt>
                <c:pt idx="2">
                  <c:v>Total Wednesday</c:v>
                </c:pt>
                <c:pt idx="3">
                  <c:v>Total Thursday</c:v>
                </c:pt>
                <c:pt idx="4">
                  <c:v>Total Friday</c:v>
                </c:pt>
              </c:strCache>
            </c:strRef>
          </c:cat>
          <c:val>
            <c:numRef>
              <c:f>'03-14-2011'!$K$9:$K$13</c:f>
              <c:numCache>
                <c:formatCode>General</c:formatCode>
                <c:ptCount val="5"/>
                <c:pt idx="0">
                  <c:v>0</c:v>
                </c:pt>
                <c:pt idx="1">
                  <c:v>0</c:v>
                </c:pt>
                <c:pt idx="2">
                  <c:v>1888.5</c:v>
                </c:pt>
                <c:pt idx="3">
                  <c:v>1719</c:v>
                </c:pt>
                <c:pt idx="4">
                  <c:v>0</c:v>
                </c:pt>
              </c:numCache>
            </c:numRef>
          </c:val>
        </c:ser>
        <c:marker val="1"/>
        <c:axId val="133665152"/>
        <c:axId val="133667456"/>
      </c:lineChart>
      <c:catAx>
        <c:axId val="133665152"/>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33667456"/>
        <c:crosses val="autoZero"/>
        <c:auto val="1"/>
        <c:lblAlgn val="ctr"/>
        <c:lblOffset val="100"/>
        <c:tickLblSkip val="1"/>
        <c:tickMarkSkip val="1"/>
      </c:catAx>
      <c:valAx>
        <c:axId val="133667456"/>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33665152"/>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6" r="0.750000000000006" t="1" header="0.5" footer="0.5"/>
    <c:pageSetup orientation="landscape"/>
  </c:printSettings>
</c:chartSpace>
</file>

<file path=xl/charts/chart6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03/21/2011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756"/>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'03-21-2011'!$J$9:$J$13</c:f>
              <c:strCache>
                <c:ptCount val="5"/>
                <c:pt idx="0">
                  <c:v>Total Monday</c:v>
                </c:pt>
                <c:pt idx="1">
                  <c:v>Total Tuesday</c:v>
                </c:pt>
                <c:pt idx="2">
                  <c:v>Total Wednesday</c:v>
                </c:pt>
                <c:pt idx="3">
                  <c:v>Total Thursday</c:v>
                </c:pt>
                <c:pt idx="4">
                  <c:v>Total Friday</c:v>
                </c:pt>
              </c:strCache>
            </c:strRef>
          </c:cat>
          <c:val>
            <c:numRef>
              <c:f>'03-21-2011'!$K$9:$K$13</c:f>
              <c:numCache>
                <c:formatCode>General</c:formatCode>
                <c:ptCount val="5"/>
                <c:pt idx="0">
                  <c:v>1835</c:v>
                </c:pt>
                <c:pt idx="1">
                  <c:v>1936.5</c:v>
                </c:pt>
                <c:pt idx="2">
                  <c:v>1620</c:v>
                </c:pt>
                <c:pt idx="3">
                  <c:v>1694.5</c:v>
                </c:pt>
                <c:pt idx="4">
                  <c:v>800.5</c:v>
                </c:pt>
              </c:numCache>
            </c:numRef>
          </c:val>
        </c:ser>
        <c:marker val="1"/>
        <c:axId val="133716224"/>
        <c:axId val="133739264"/>
      </c:lineChart>
      <c:catAx>
        <c:axId val="133716224"/>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33739264"/>
        <c:crosses val="autoZero"/>
        <c:auto val="1"/>
        <c:lblAlgn val="ctr"/>
        <c:lblOffset val="100"/>
        <c:tickLblSkip val="1"/>
        <c:tickMarkSkip val="1"/>
      </c:catAx>
      <c:valAx>
        <c:axId val="133739264"/>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33716224"/>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622" r="0.75000000000000622" t="1" header="0.5" footer="0.5"/>
    <c:pageSetup orientation="landscape"/>
  </c:printSettings>
</c:chartSpace>
</file>

<file path=xl/charts/chart6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03/28/2011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762"/>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'03-28-2011'!$J$9:$J$13</c:f>
              <c:strCache>
                <c:ptCount val="5"/>
                <c:pt idx="0">
                  <c:v>Total Monday</c:v>
                </c:pt>
                <c:pt idx="1">
                  <c:v>Total Tuesday</c:v>
                </c:pt>
                <c:pt idx="2">
                  <c:v>Total Wednesday</c:v>
                </c:pt>
                <c:pt idx="3">
                  <c:v>Total Thursday</c:v>
                </c:pt>
                <c:pt idx="4">
                  <c:v>Total Friday</c:v>
                </c:pt>
              </c:strCache>
            </c:strRef>
          </c:cat>
          <c:val>
            <c:numRef>
              <c:f>'03-28-2011'!$K$9:$K$13</c:f>
              <c:numCache>
                <c:formatCode>General</c:formatCode>
                <c:ptCount val="5"/>
                <c:pt idx="0">
                  <c:v>1712</c:v>
                </c:pt>
                <c:pt idx="1">
                  <c:v>1826.5</c:v>
                </c:pt>
                <c:pt idx="2">
                  <c:v>1598.5</c:v>
                </c:pt>
                <c:pt idx="3">
                  <c:v>1664.5</c:v>
                </c:pt>
                <c:pt idx="4">
                  <c:v>825</c:v>
                </c:pt>
              </c:numCache>
            </c:numRef>
          </c:val>
        </c:ser>
        <c:marker val="1"/>
        <c:axId val="134095232"/>
        <c:axId val="134097536"/>
      </c:lineChart>
      <c:catAx>
        <c:axId val="134095232"/>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34097536"/>
        <c:crosses val="autoZero"/>
        <c:auto val="1"/>
        <c:lblAlgn val="ctr"/>
        <c:lblOffset val="100"/>
        <c:tickLblSkip val="1"/>
        <c:tickMarkSkip val="1"/>
      </c:catAx>
      <c:valAx>
        <c:axId val="134097536"/>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34095232"/>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644" r="0.75000000000000644" t="1" header="0.5" footer="0.5"/>
    <c:pageSetup orientation="landscape"/>
  </c:printSettings>
</c:chartSpace>
</file>

<file path=xl/charts/chart6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04/08/2011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773"/>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'04-04-2011'!$J$9:$J$13</c:f>
              <c:strCache>
                <c:ptCount val="5"/>
                <c:pt idx="0">
                  <c:v>Total Monday</c:v>
                </c:pt>
                <c:pt idx="1">
                  <c:v>Total Tuesday</c:v>
                </c:pt>
                <c:pt idx="2">
                  <c:v>Total Wednesday</c:v>
                </c:pt>
                <c:pt idx="3">
                  <c:v>Total Thursday</c:v>
                </c:pt>
                <c:pt idx="4">
                  <c:v>Total Friday</c:v>
                </c:pt>
              </c:strCache>
            </c:strRef>
          </c:cat>
          <c:val>
            <c:numRef>
              <c:f>'04-04-2011'!$K$9:$K$13</c:f>
              <c:numCache>
                <c:formatCode>General</c:formatCode>
                <c:ptCount val="5"/>
                <c:pt idx="0">
                  <c:v>1710</c:v>
                </c:pt>
                <c:pt idx="1">
                  <c:v>1798</c:v>
                </c:pt>
                <c:pt idx="2">
                  <c:v>1658.5</c:v>
                </c:pt>
                <c:pt idx="3">
                  <c:v>1587.5</c:v>
                </c:pt>
                <c:pt idx="4">
                  <c:v>916</c:v>
                </c:pt>
              </c:numCache>
            </c:numRef>
          </c:val>
        </c:ser>
        <c:marker val="1"/>
        <c:axId val="134134016"/>
        <c:axId val="134165248"/>
      </c:lineChart>
      <c:catAx>
        <c:axId val="134134016"/>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34165248"/>
        <c:crosses val="autoZero"/>
        <c:auto val="1"/>
        <c:lblAlgn val="ctr"/>
        <c:lblOffset val="100"/>
        <c:tickLblSkip val="1"/>
        <c:tickMarkSkip val="1"/>
      </c:catAx>
      <c:valAx>
        <c:axId val="13416524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34134016"/>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666" r="0.75000000000000666" t="1" header="0.5" footer="0.5"/>
    <c:pageSetup orientation="landscape"/>
  </c:printSettings>
</c:chartSpace>
</file>

<file path=xl/charts/chart6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04/11/2011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779"/>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'04-11-2011'!$J$9:$J$13</c:f>
              <c:strCache>
                <c:ptCount val="5"/>
                <c:pt idx="0">
                  <c:v>Total Monday</c:v>
                </c:pt>
                <c:pt idx="1">
                  <c:v>Total Tuesday</c:v>
                </c:pt>
                <c:pt idx="2">
                  <c:v>Total Wednesday</c:v>
                </c:pt>
                <c:pt idx="3">
                  <c:v>Total Thursday</c:v>
                </c:pt>
                <c:pt idx="4">
                  <c:v>Total Friday</c:v>
                </c:pt>
              </c:strCache>
            </c:strRef>
          </c:cat>
          <c:val>
            <c:numRef>
              <c:f>'04-11-2011'!$K$9:$K$13</c:f>
              <c:numCache>
                <c:formatCode>General</c:formatCode>
                <c:ptCount val="5"/>
                <c:pt idx="0">
                  <c:v>1621</c:v>
                </c:pt>
                <c:pt idx="1">
                  <c:v>1842.5</c:v>
                </c:pt>
                <c:pt idx="2">
                  <c:v>1685.5</c:v>
                </c:pt>
                <c:pt idx="3">
                  <c:v>1815</c:v>
                </c:pt>
                <c:pt idx="4">
                  <c:v>1278</c:v>
                </c:pt>
              </c:numCache>
            </c:numRef>
          </c:val>
        </c:ser>
        <c:marker val="1"/>
        <c:axId val="134246784"/>
        <c:axId val="134249088"/>
      </c:lineChart>
      <c:catAx>
        <c:axId val="134246784"/>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34249088"/>
        <c:crosses val="autoZero"/>
        <c:auto val="1"/>
        <c:lblAlgn val="ctr"/>
        <c:lblOffset val="100"/>
        <c:tickLblSkip val="1"/>
        <c:tickMarkSkip val="1"/>
      </c:catAx>
      <c:valAx>
        <c:axId val="13424908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34246784"/>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688" r="0.75000000000000688" t="1" header="0.5" footer="0.5"/>
    <c:pageSetup orientation="landscape"/>
  </c:printSettings>
</c:chartSpace>
</file>

<file path=xl/charts/chart6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04/18/2011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784"/>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'04-18-2011'!$J$9:$J$13</c:f>
              <c:strCache>
                <c:ptCount val="5"/>
                <c:pt idx="0">
                  <c:v>Total Monday</c:v>
                </c:pt>
                <c:pt idx="1">
                  <c:v>Total Tuesday</c:v>
                </c:pt>
                <c:pt idx="2">
                  <c:v>Total Wednesday</c:v>
                </c:pt>
                <c:pt idx="3">
                  <c:v>Total Thursday</c:v>
                </c:pt>
                <c:pt idx="4">
                  <c:v>Total Friday</c:v>
                </c:pt>
              </c:strCache>
            </c:strRef>
          </c:cat>
          <c:val>
            <c:numRef>
              <c:f>'04-18-2011'!$K$9:$K$13</c:f>
              <c:numCache>
                <c:formatCode>General</c:formatCode>
                <c:ptCount val="5"/>
                <c:pt idx="0">
                  <c:v>1775</c:v>
                </c:pt>
                <c:pt idx="1">
                  <c:v>1932.5</c:v>
                </c:pt>
                <c:pt idx="2">
                  <c:v>1709.5</c:v>
                </c:pt>
                <c:pt idx="3">
                  <c:v>1786</c:v>
                </c:pt>
                <c:pt idx="4">
                  <c:v>892.5</c:v>
                </c:pt>
              </c:numCache>
            </c:numRef>
          </c:val>
        </c:ser>
        <c:marker val="1"/>
        <c:axId val="134306048"/>
        <c:axId val="134341376"/>
      </c:lineChart>
      <c:catAx>
        <c:axId val="134306048"/>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34341376"/>
        <c:crosses val="autoZero"/>
        <c:auto val="1"/>
        <c:lblAlgn val="ctr"/>
        <c:lblOffset val="100"/>
        <c:tickLblSkip val="1"/>
        <c:tickMarkSkip val="1"/>
      </c:catAx>
      <c:valAx>
        <c:axId val="134341376"/>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3430604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711" r="0.75000000000000711" t="1" header="0.5" footer="0.5"/>
    <c:pageSetup orientation="landscape"/>
  </c:printSettings>
</c:chartSpace>
</file>

<file path=xl/charts/chart6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04/25/2011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793"/>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'04-25-2011'!$J$9:$J$13</c:f>
              <c:strCache>
                <c:ptCount val="5"/>
                <c:pt idx="0">
                  <c:v>Total Monday</c:v>
                </c:pt>
                <c:pt idx="1">
                  <c:v>Total Tuesday</c:v>
                </c:pt>
                <c:pt idx="2">
                  <c:v>Total Wednesday</c:v>
                </c:pt>
                <c:pt idx="3">
                  <c:v>Total Thursday</c:v>
                </c:pt>
                <c:pt idx="4">
                  <c:v>Total Friday</c:v>
                </c:pt>
              </c:strCache>
            </c:strRef>
          </c:cat>
          <c:val>
            <c:numRef>
              <c:f>'04-25-2011'!$K$9:$K$13</c:f>
              <c:numCache>
                <c:formatCode>General</c:formatCode>
                <c:ptCount val="5"/>
                <c:pt idx="0">
                  <c:v>1899</c:v>
                </c:pt>
                <c:pt idx="1">
                  <c:v>2129.5</c:v>
                </c:pt>
                <c:pt idx="2">
                  <c:v>1741</c:v>
                </c:pt>
                <c:pt idx="3">
                  <c:v>1625.5</c:v>
                </c:pt>
                <c:pt idx="4">
                  <c:v>605.5</c:v>
                </c:pt>
              </c:numCache>
            </c:numRef>
          </c:val>
        </c:ser>
        <c:marker val="1"/>
        <c:axId val="134443392"/>
        <c:axId val="134445696"/>
      </c:lineChart>
      <c:catAx>
        <c:axId val="134443392"/>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34445696"/>
        <c:crosses val="autoZero"/>
        <c:auto val="1"/>
        <c:lblAlgn val="ctr"/>
        <c:lblOffset val="100"/>
        <c:tickLblSkip val="1"/>
        <c:tickMarkSkip val="1"/>
      </c:catAx>
      <c:valAx>
        <c:axId val="134445696"/>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34443392"/>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733" r="0.75000000000000733"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02/01/2010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4225507846205221"/>
          <c:y val="0.14774281805745557"/>
          <c:w val="0.84299305755290199"/>
          <c:h val="0.64979480164158721"/>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'02-01-2010'!$J$9:$J$13</c:f>
              <c:strCache>
                <c:ptCount val="5"/>
                <c:pt idx="0">
                  <c:v>Total Monday</c:v>
                </c:pt>
                <c:pt idx="1">
                  <c:v>Total Tuesday</c:v>
                </c:pt>
                <c:pt idx="2">
                  <c:v>Total Wednesday</c:v>
                </c:pt>
                <c:pt idx="3">
                  <c:v>Total Thursday</c:v>
                </c:pt>
                <c:pt idx="4">
                  <c:v>Total Friday</c:v>
                </c:pt>
              </c:strCache>
            </c:strRef>
          </c:cat>
          <c:val>
            <c:numRef>
              <c:f>'02-01-2010'!$K$9:$K$13</c:f>
              <c:numCache>
                <c:formatCode>General</c:formatCode>
                <c:ptCount val="5"/>
                <c:pt idx="0">
                  <c:v>2300.5</c:v>
                </c:pt>
                <c:pt idx="1">
                  <c:v>2001.5</c:v>
                </c:pt>
                <c:pt idx="2">
                  <c:v>2118.5</c:v>
                </c:pt>
                <c:pt idx="3">
                  <c:v>1723.5</c:v>
                </c:pt>
                <c:pt idx="4">
                  <c:v>834</c:v>
                </c:pt>
              </c:numCache>
            </c:numRef>
          </c:val>
        </c:ser>
        <c:marker val="1"/>
        <c:axId val="96731520"/>
        <c:axId val="96733824"/>
      </c:lineChart>
      <c:catAx>
        <c:axId val="96731520"/>
        <c:scaling>
          <c:orientation val="minMax"/>
        </c:scaling>
        <c:axPos val="b"/>
        <c:title>
          <c:tx>
            <c:rich>
              <a:bodyPr/>
              <a:lstStyle/>
              <a:p>
                <a:pPr>
                  <a:defRPr sz="1775" b="1" i="0" u="none" strike="noStrike" baseline="0">
                    <a:solidFill>
                      <a:srgbClr val="000000"/>
                    </a:solidFill>
                    <a:latin typeface="Arial"/>
                    <a:ea typeface="Arial"/>
                    <a:cs typeface="Arial"/>
                  </a:defRPr>
                </a:pPr>
                <a:r>
                  <a:t>Day of Week</a:t>
                </a:r>
              </a:p>
            </c:rich>
          </c:tx>
          <c:layout>
            <c:manualLayout>
              <c:xMode val="edge"/>
              <c:yMode val="edge"/>
              <c:x val="0.4847209799512680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6733824"/>
        <c:crosses val="autoZero"/>
        <c:auto val="1"/>
        <c:lblAlgn val="ctr"/>
        <c:lblOffset val="100"/>
        <c:tickLblSkip val="1"/>
        <c:tickMarkSkip val="1"/>
      </c:catAx>
      <c:valAx>
        <c:axId val="96733824"/>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t>Number of Patrons</a:t>
                </a:r>
              </a:p>
            </c:rich>
          </c:tx>
          <c:layout>
            <c:manualLayout>
              <c:xMode val="edge"/>
              <c:yMode val="edge"/>
              <c:x val="1.6859852476290831E-2"/>
              <c:y val="0.31874145006839938"/>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6731520"/>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7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05/02/2011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798"/>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'05-02-2011'!$J$9:$J$13</c:f>
              <c:strCache>
                <c:ptCount val="5"/>
                <c:pt idx="0">
                  <c:v>Total Monday</c:v>
                </c:pt>
                <c:pt idx="1">
                  <c:v>Total Tuesday</c:v>
                </c:pt>
                <c:pt idx="2">
                  <c:v>Total Wednesday</c:v>
                </c:pt>
                <c:pt idx="3">
                  <c:v>Total Thursday</c:v>
                </c:pt>
                <c:pt idx="4">
                  <c:v>Total Friday</c:v>
                </c:pt>
              </c:strCache>
            </c:strRef>
          </c:cat>
          <c:val>
            <c:numRef>
              <c:f>'05-02-2011'!$K$9:$K$13</c:f>
              <c:numCache>
                <c:formatCode>General</c:formatCode>
                <c:ptCount val="5"/>
                <c:pt idx="0">
                  <c:v>1367</c:v>
                </c:pt>
                <c:pt idx="1">
                  <c:v>1254.5</c:v>
                </c:pt>
                <c:pt idx="2">
                  <c:v>953</c:v>
                </c:pt>
                <c:pt idx="3">
                  <c:v>401</c:v>
                </c:pt>
                <c:pt idx="4">
                  <c:v>256</c:v>
                </c:pt>
              </c:numCache>
            </c:numRef>
          </c:val>
        </c:ser>
        <c:marker val="1"/>
        <c:axId val="134354048"/>
        <c:axId val="134685440"/>
      </c:lineChart>
      <c:catAx>
        <c:axId val="134354048"/>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34685440"/>
        <c:crosses val="autoZero"/>
        <c:auto val="1"/>
        <c:lblAlgn val="ctr"/>
        <c:lblOffset val="100"/>
        <c:tickLblSkip val="1"/>
        <c:tickMarkSkip val="1"/>
      </c:catAx>
      <c:valAx>
        <c:axId val="134685440"/>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3435404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755" r="0.75000000000000755" t="1" header="0.5" footer="0.5"/>
    <c:pageSetup orientation="landscape"/>
  </c:printSettings>
</c:chartSpace>
</file>

<file path=xl/charts/chart7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05/09/2011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804"/>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'05-09-2011'!$J$9:$J$13</c:f>
              <c:strCache>
                <c:ptCount val="5"/>
                <c:pt idx="0">
                  <c:v>Total Monday</c:v>
                </c:pt>
                <c:pt idx="1">
                  <c:v>Total Tuesday</c:v>
                </c:pt>
                <c:pt idx="2">
                  <c:v>Total Wednesday</c:v>
                </c:pt>
                <c:pt idx="3">
                  <c:v>Total Thursday</c:v>
                </c:pt>
                <c:pt idx="4">
                  <c:v>Total Friday</c:v>
                </c:pt>
              </c:strCache>
            </c:strRef>
          </c:cat>
          <c:val>
            <c:numRef>
              <c:f>'05-09-2011'!$K$9:$K$13</c:f>
              <c:numCache>
                <c:formatCode>General</c:formatCode>
                <c:ptCount val="5"/>
                <c:pt idx="0">
                  <c:v>229.5</c:v>
                </c:pt>
                <c:pt idx="1">
                  <c:v>248.5</c:v>
                </c:pt>
                <c:pt idx="2">
                  <c:v>760.5</c:v>
                </c:pt>
                <c:pt idx="3">
                  <c:v>786</c:v>
                </c:pt>
                <c:pt idx="4">
                  <c:v>251.5</c:v>
                </c:pt>
              </c:numCache>
            </c:numRef>
          </c:val>
        </c:ser>
        <c:marker val="1"/>
        <c:axId val="79974784"/>
        <c:axId val="79977088"/>
      </c:lineChart>
      <c:catAx>
        <c:axId val="79974784"/>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79977088"/>
        <c:crosses val="autoZero"/>
        <c:auto val="1"/>
        <c:lblAlgn val="ctr"/>
        <c:lblOffset val="100"/>
        <c:tickLblSkip val="1"/>
        <c:tickMarkSkip val="1"/>
      </c:catAx>
      <c:valAx>
        <c:axId val="7997708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79974784"/>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777" r="0.75000000000000777" t="1" header="0.5" footer="0.5"/>
    <c:pageSetup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05/16/2011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809"/>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'05-16-2011'!$J$9:$J$13</c:f>
              <c:strCache>
                <c:ptCount val="5"/>
                <c:pt idx="0">
                  <c:v>Total Monday</c:v>
                </c:pt>
                <c:pt idx="1">
                  <c:v>Total Tuesday</c:v>
                </c:pt>
                <c:pt idx="2">
                  <c:v>Total Wednesday</c:v>
                </c:pt>
                <c:pt idx="3">
                  <c:v>Total Thursday</c:v>
                </c:pt>
                <c:pt idx="4">
                  <c:v>Total Friday</c:v>
                </c:pt>
              </c:strCache>
            </c:strRef>
          </c:cat>
          <c:val>
            <c:numRef>
              <c:f>'05-16-2011'!$K$9:$K$13</c:f>
              <c:numCache>
                <c:formatCode>General</c:formatCode>
                <c:ptCount val="5"/>
                <c:pt idx="0">
                  <c:v>713.5</c:v>
                </c:pt>
                <c:pt idx="1">
                  <c:v>869</c:v>
                </c:pt>
                <c:pt idx="2">
                  <c:v>831</c:v>
                </c:pt>
                <c:pt idx="3">
                  <c:v>1252.5</c:v>
                </c:pt>
                <c:pt idx="4">
                  <c:v>294.5</c:v>
                </c:pt>
              </c:numCache>
            </c:numRef>
          </c:val>
        </c:ser>
        <c:marker val="1"/>
        <c:axId val="80107776"/>
        <c:axId val="80134912"/>
      </c:lineChart>
      <c:catAx>
        <c:axId val="80107776"/>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80134912"/>
        <c:crosses val="autoZero"/>
        <c:auto val="1"/>
        <c:lblAlgn val="ctr"/>
        <c:lblOffset val="100"/>
        <c:tickLblSkip val="1"/>
        <c:tickMarkSkip val="1"/>
      </c:catAx>
      <c:valAx>
        <c:axId val="80134912"/>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80107776"/>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799" r="0.75000000000000799" t="1" header="0.5" footer="0.5"/>
    <c:pageSetup orientation="landscape"/>
  </c:printSettings>
</c:chartSpace>
</file>

<file path=xl/charts/chart7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05/23/2011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818"/>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'05-23-2011'!$J$9:$J$13</c:f>
              <c:strCache>
                <c:ptCount val="5"/>
                <c:pt idx="0">
                  <c:v>Total Monday</c:v>
                </c:pt>
                <c:pt idx="1">
                  <c:v>Total Tuesday</c:v>
                </c:pt>
                <c:pt idx="2">
                  <c:v>Total Wednesday</c:v>
                </c:pt>
                <c:pt idx="3">
                  <c:v>Total Thursday</c:v>
                </c:pt>
                <c:pt idx="4">
                  <c:v>Total Friday</c:v>
                </c:pt>
              </c:strCache>
            </c:strRef>
          </c:cat>
          <c:val>
            <c:numRef>
              <c:f>'05-23-2011'!$K$9:$K$13</c:f>
              <c:numCache>
                <c:formatCode>General</c:formatCode>
                <c:ptCount val="5"/>
                <c:pt idx="0">
                  <c:v>778.5</c:v>
                </c:pt>
                <c:pt idx="1">
                  <c:v>836</c:v>
                </c:pt>
                <c:pt idx="2">
                  <c:v>875</c:v>
                </c:pt>
                <c:pt idx="3">
                  <c:v>784.5</c:v>
                </c:pt>
                <c:pt idx="4">
                  <c:v>321</c:v>
                </c:pt>
              </c:numCache>
            </c:numRef>
          </c:val>
        </c:ser>
        <c:marker val="1"/>
        <c:axId val="80261504"/>
        <c:axId val="80263808"/>
      </c:lineChart>
      <c:catAx>
        <c:axId val="80261504"/>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80263808"/>
        <c:crosses val="autoZero"/>
        <c:auto val="1"/>
        <c:lblAlgn val="ctr"/>
        <c:lblOffset val="100"/>
        <c:tickLblSkip val="1"/>
        <c:tickMarkSkip val="1"/>
      </c:catAx>
      <c:valAx>
        <c:axId val="8026380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80261504"/>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822" r="0.75000000000000822" t="1" header="0.5" footer="0.5"/>
    <c:pageSetup orientation="landscape"/>
  </c:printSettings>
</c:chartSpace>
</file>

<file path=xl/charts/chart7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05/30/2011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826"/>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'05-31-2011'!$J$9:$J$13</c:f>
              <c:strCache>
                <c:ptCount val="5"/>
                <c:pt idx="0">
                  <c:v>Total Monday</c:v>
                </c:pt>
                <c:pt idx="1">
                  <c:v>Total Tuesday</c:v>
                </c:pt>
                <c:pt idx="2">
                  <c:v>Total Wednesday</c:v>
                </c:pt>
                <c:pt idx="3">
                  <c:v>Total Thursday</c:v>
                </c:pt>
                <c:pt idx="4">
                  <c:v>Total Friday</c:v>
                </c:pt>
              </c:strCache>
            </c:strRef>
          </c:cat>
          <c:val>
            <c:numRef>
              <c:f>'05-31-2011'!$K$9:$K$13</c:f>
              <c:numCache>
                <c:formatCode>General</c:formatCode>
                <c:ptCount val="5"/>
                <c:pt idx="0">
                  <c:v>0</c:v>
                </c:pt>
                <c:pt idx="1">
                  <c:v>891</c:v>
                </c:pt>
                <c:pt idx="2">
                  <c:v>892</c:v>
                </c:pt>
                <c:pt idx="3">
                  <c:v>821.5</c:v>
                </c:pt>
                <c:pt idx="4">
                  <c:v>270.5</c:v>
                </c:pt>
              </c:numCache>
            </c:numRef>
          </c:val>
        </c:ser>
        <c:marker val="1"/>
        <c:axId val="80369920"/>
        <c:axId val="80388864"/>
      </c:lineChart>
      <c:catAx>
        <c:axId val="80369920"/>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80388864"/>
        <c:crosses val="autoZero"/>
        <c:auto val="1"/>
        <c:lblAlgn val="ctr"/>
        <c:lblOffset val="100"/>
        <c:tickLblSkip val="1"/>
        <c:tickMarkSkip val="1"/>
      </c:catAx>
      <c:valAx>
        <c:axId val="80388864"/>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80369920"/>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844" r="0.75000000000000844" t="1" header="0.5" footer="0.5"/>
    <c:pageSetup orientation="landscape"/>
  </c:printSettings>
</c:chartSpace>
</file>

<file path=xl/charts/chart7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06/06/2011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831"/>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'06-06-2011'!$J$9:$J$13</c:f>
              <c:strCache>
                <c:ptCount val="5"/>
                <c:pt idx="0">
                  <c:v>Total Monday</c:v>
                </c:pt>
                <c:pt idx="1">
                  <c:v>Total Tuesday</c:v>
                </c:pt>
                <c:pt idx="2">
                  <c:v>Total Wednesday</c:v>
                </c:pt>
                <c:pt idx="3">
                  <c:v>Total Thursday</c:v>
                </c:pt>
                <c:pt idx="4">
                  <c:v>Total Friday</c:v>
                </c:pt>
              </c:strCache>
            </c:strRef>
          </c:cat>
          <c:val>
            <c:numRef>
              <c:f>'06-06-2011'!$K$9:$K$13</c:f>
              <c:numCache>
                <c:formatCode>General</c:formatCode>
                <c:ptCount val="5"/>
                <c:pt idx="0">
                  <c:v>904</c:v>
                </c:pt>
                <c:pt idx="1">
                  <c:v>881</c:v>
                </c:pt>
                <c:pt idx="2">
                  <c:v>892</c:v>
                </c:pt>
                <c:pt idx="3">
                  <c:v>740.5</c:v>
                </c:pt>
                <c:pt idx="4">
                  <c:v>274.5</c:v>
                </c:pt>
              </c:numCache>
            </c:numRef>
          </c:val>
        </c:ser>
        <c:marker val="1"/>
        <c:axId val="80531840"/>
        <c:axId val="80534144"/>
      </c:lineChart>
      <c:catAx>
        <c:axId val="80531840"/>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80534144"/>
        <c:crosses val="autoZero"/>
        <c:auto val="1"/>
        <c:lblAlgn val="ctr"/>
        <c:lblOffset val="100"/>
        <c:tickLblSkip val="1"/>
        <c:tickMarkSkip val="1"/>
      </c:catAx>
      <c:valAx>
        <c:axId val="80534144"/>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80531840"/>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866" r="0.75000000000000866" t="1" header="0.5" footer="0.5"/>
    <c:pageSetup orientation="landscape"/>
  </c:printSettings>
</c:chartSpace>
</file>

<file path=xl/charts/chart7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06/13/2011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837"/>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'06-13-2011'!$J$9:$J$13</c:f>
              <c:strCache>
                <c:ptCount val="5"/>
                <c:pt idx="0">
                  <c:v>Total Monday</c:v>
                </c:pt>
                <c:pt idx="1">
                  <c:v>Total Tuesday</c:v>
                </c:pt>
                <c:pt idx="2">
                  <c:v>Total Wednesday</c:v>
                </c:pt>
                <c:pt idx="3">
                  <c:v>Total Thursday</c:v>
                </c:pt>
                <c:pt idx="4">
                  <c:v>Total Friday</c:v>
                </c:pt>
              </c:strCache>
            </c:strRef>
          </c:cat>
          <c:val>
            <c:numRef>
              <c:f>'06-13-2011'!$K$9:$K$13</c:f>
              <c:numCache>
                <c:formatCode>General</c:formatCode>
                <c:ptCount val="5"/>
                <c:pt idx="0">
                  <c:v>952</c:v>
                </c:pt>
                <c:pt idx="1">
                  <c:v>925.5</c:v>
                </c:pt>
                <c:pt idx="2">
                  <c:v>868</c:v>
                </c:pt>
                <c:pt idx="3">
                  <c:v>836.5</c:v>
                </c:pt>
                <c:pt idx="4">
                  <c:v>271</c:v>
                </c:pt>
              </c:numCache>
            </c:numRef>
          </c:val>
        </c:ser>
        <c:marker val="1"/>
        <c:axId val="80562432"/>
        <c:axId val="80687872"/>
      </c:lineChart>
      <c:catAx>
        <c:axId val="80562432"/>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80687872"/>
        <c:crosses val="autoZero"/>
        <c:auto val="1"/>
        <c:lblAlgn val="ctr"/>
        <c:lblOffset val="100"/>
        <c:tickLblSkip val="1"/>
        <c:tickMarkSkip val="1"/>
      </c:catAx>
      <c:valAx>
        <c:axId val="80687872"/>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80562432"/>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888" r="0.75000000000000888" t="1" header="0.5" footer="0.5"/>
    <c:pageSetup orientation="landscape"/>
  </c:printSettings>
</c:chartSpace>
</file>

<file path=xl/charts/chart7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06/20/2011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845"/>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'06-20-2011'!$J$9:$J$13</c:f>
              <c:strCache>
                <c:ptCount val="5"/>
                <c:pt idx="0">
                  <c:v>Total Monday</c:v>
                </c:pt>
                <c:pt idx="1">
                  <c:v>Total Tuesday</c:v>
                </c:pt>
                <c:pt idx="2">
                  <c:v>Total Wednesday</c:v>
                </c:pt>
                <c:pt idx="3">
                  <c:v>Total Thursday</c:v>
                </c:pt>
                <c:pt idx="4">
                  <c:v>Total Friday</c:v>
                </c:pt>
              </c:strCache>
            </c:strRef>
          </c:cat>
          <c:val>
            <c:numRef>
              <c:f>'06-20-2011'!$K$9:$K$13</c:f>
              <c:numCache>
                <c:formatCode>General</c:formatCode>
                <c:ptCount val="5"/>
                <c:pt idx="0">
                  <c:v>989.5</c:v>
                </c:pt>
                <c:pt idx="1">
                  <c:v>897.5</c:v>
                </c:pt>
                <c:pt idx="2">
                  <c:v>845.5</c:v>
                </c:pt>
                <c:pt idx="3">
                  <c:v>747.5</c:v>
                </c:pt>
                <c:pt idx="4">
                  <c:v>271</c:v>
                </c:pt>
              </c:numCache>
            </c:numRef>
          </c:val>
        </c:ser>
        <c:marker val="1"/>
        <c:axId val="80748928"/>
        <c:axId val="80751232"/>
      </c:lineChart>
      <c:catAx>
        <c:axId val="80748928"/>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80751232"/>
        <c:crosses val="autoZero"/>
        <c:auto val="1"/>
        <c:lblAlgn val="ctr"/>
        <c:lblOffset val="100"/>
        <c:tickLblSkip val="1"/>
        <c:tickMarkSkip val="1"/>
      </c:catAx>
      <c:valAx>
        <c:axId val="80751232"/>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8074892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91" r="0.7500000000000091" t="1" header="0.5" footer="0.5"/>
    <c:pageSetup orientation="landscape"/>
  </c:printSettings>
</c:chartSpace>
</file>

<file path=xl/charts/chart7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06/27/2011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851"/>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'06-27-2011'!$J$9:$J$13</c:f>
              <c:strCache>
                <c:ptCount val="5"/>
                <c:pt idx="0">
                  <c:v>Total Monday</c:v>
                </c:pt>
                <c:pt idx="1">
                  <c:v>Total Tuesday</c:v>
                </c:pt>
                <c:pt idx="2">
                  <c:v>Total Wednesday</c:v>
                </c:pt>
                <c:pt idx="3">
                  <c:v>Total Thursday</c:v>
                </c:pt>
                <c:pt idx="4">
                  <c:v>Total Friday</c:v>
                </c:pt>
              </c:strCache>
            </c:strRef>
          </c:cat>
          <c:val>
            <c:numRef>
              <c:f>'06-27-2011'!$K$9:$K$13</c:f>
              <c:numCache>
                <c:formatCode>General</c:formatCode>
                <c:ptCount val="5"/>
                <c:pt idx="0">
                  <c:v>755.5</c:v>
                </c:pt>
                <c:pt idx="1">
                  <c:v>760.5</c:v>
                </c:pt>
                <c:pt idx="2">
                  <c:v>846.5</c:v>
                </c:pt>
                <c:pt idx="3">
                  <c:v>885.5</c:v>
                </c:pt>
                <c:pt idx="4">
                  <c:v>269</c:v>
                </c:pt>
              </c:numCache>
            </c:numRef>
          </c:val>
        </c:ser>
        <c:marker val="1"/>
        <c:axId val="80692352"/>
        <c:axId val="90190592"/>
      </c:lineChart>
      <c:catAx>
        <c:axId val="80692352"/>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0190592"/>
        <c:crosses val="autoZero"/>
        <c:auto val="1"/>
        <c:lblAlgn val="ctr"/>
        <c:lblOffset val="100"/>
        <c:tickLblSkip val="1"/>
        <c:tickMarkSkip val="1"/>
      </c:catAx>
      <c:valAx>
        <c:axId val="90190592"/>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80692352"/>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933" r="0.75000000000000933" t="1" header="0.5" footer="0.5"/>
    <c:pageSetup orientation="landscape"/>
  </c:printSettings>
</c:chartSpace>
</file>

<file path=xl/charts/chart7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07/04/2011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856"/>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'07-04-2011'!$J$9:$J$13</c:f>
              <c:strCache>
                <c:ptCount val="5"/>
                <c:pt idx="0">
                  <c:v>Total Monday</c:v>
                </c:pt>
                <c:pt idx="1">
                  <c:v>Total Tuesday</c:v>
                </c:pt>
                <c:pt idx="2">
                  <c:v>Total Wednesday</c:v>
                </c:pt>
                <c:pt idx="3">
                  <c:v>Total Thursday</c:v>
                </c:pt>
                <c:pt idx="4">
                  <c:v>Total Friday</c:v>
                </c:pt>
              </c:strCache>
            </c:strRef>
          </c:cat>
          <c:val>
            <c:numRef>
              <c:f>'07-04-2011'!$K$9:$K$13</c:f>
              <c:numCache>
                <c:formatCode>General</c:formatCode>
                <c:ptCount val="5"/>
                <c:pt idx="0">
                  <c:v>0</c:v>
                </c:pt>
                <c:pt idx="1">
                  <c:v>833.5</c:v>
                </c:pt>
                <c:pt idx="2">
                  <c:v>839</c:v>
                </c:pt>
                <c:pt idx="3">
                  <c:v>781</c:v>
                </c:pt>
                <c:pt idx="4">
                  <c:v>352</c:v>
                </c:pt>
              </c:numCache>
            </c:numRef>
          </c:val>
        </c:ser>
        <c:marker val="1"/>
        <c:axId val="80642432"/>
        <c:axId val="80644736"/>
      </c:lineChart>
      <c:catAx>
        <c:axId val="80642432"/>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80644736"/>
        <c:crosses val="autoZero"/>
        <c:auto val="1"/>
        <c:lblAlgn val="ctr"/>
        <c:lblOffset val="100"/>
        <c:tickLblSkip val="1"/>
        <c:tickMarkSkip val="1"/>
      </c:catAx>
      <c:valAx>
        <c:axId val="80644736"/>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80642432"/>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955" r="0.7500000000000095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02/08/2010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4225507846205221"/>
          <c:y val="0.14774281805745557"/>
          <c:w val="0.84299305755290199"/>
          <c:h val="0.64979480164158721"/>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'02-08-2010'!$J$9:$J$13</c:f>
              <c:strCache>
                <c:ptCount val="5"/>
                <c:pt idx="0">
                  <c:v>Total Monday</c:v>
                </c:pt>
                <c:pt idx="1">
                  <c:v>Total Tuesday</c:v>
                </c:pt>
                <c:pt idx="2">
                  <c:v>Total Wednesday</c:v>
                </c:pt>
                <c:pt idx="3">
                  <c:v>Total Thursday</c:v>
                </c:pt>
                <c:pt idx="4">
                  <c:v>Total Friday</c:v>
                </c:pt>
              </c:strCache>
            </c:strRef>
          </c:cat>
          <c:val>
            <c:numRef>
              <c:f>'02-08-2010'!$K$9:$K$13</c:f>
              <c:numCache>
                <c:formatCode>General</c:formatCode>
                <c:ptCount val="5"/>
                <c:pt idx="0">
                  <c:v>2227</c:v>
                </c:pt>
                <c:pt idx="1">
                  <c:v>1937</c:v>
                </c:pt>
                <c:pt idx="2">
                  <c:v>2191</c:v>
                </c:pt>
                <c:pt idx="3">
                  <c:v>1733.5</c:v>
                </c:pt>
                <c:pt idx="4">
                  <c:v>802</c:v>
                </c:pt>
              </c:numCache>
            </c:numRef>
          </c:val>
        </c:ser>
        <c:marker val="1"/>
        <c:axId val="96782592"/>
        <c:axId val="96797440"/>
      </c:lineChart>
      <c:catAx>
        <c:axId val="96782592"/>
        <c:scaling>
          <c:orientation val="minMax"/>
        </c:scaling>
        <c:axPos val="b"/>
        <c:title>
          <c:tx>
            <c:rich>
              <a:bodyPr/>
              <a:lstStyle/>
              <a:p>
                <a:pPr>
                  <a:defRPr sz="1775" b="1" i="0" u="none" strike="noStrike" baseline="0">
                    <a:solidFill>
                      <a:srgbClr val="000000"/>
                    </a:solidFill>
                    <a:latin typeface="Arial"/>
                    <a:ea typeface="Arial"/>
                    <a:cs typeface="Arial"/>
                  </a:defRPr>
                </a:pPr>
                <a:r>
                  <a:t>Day of Week</a:t>
                </a:r>
              </a:p>
            </c:rich>
          </c:tx>
          <c:layout>
            <c:manualLayout>
              <c:xMode val="edge"/>
              <c:yMode val="edge"/>
              <c:x val="0.4847209799512680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6797440"/>
        <c:crosses val="autoZero"/>
        <c:auto val="1"/>
        <c:lblAlgn val="ctr"/>
        <c:lblOffset val="100"/>
        <c:tickLblSkip val="1"/>
        <c:tickMarkSkip val="1"/>
      </c:catAx>
      <c:valAx>
        <c:axId val="96797440"/>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t>Number of Patrons</a:t>
                </a:r>
              </a:p>
            </c:rich>
          </c:tx>
          <c:layout>
            <c:manualLayout>
              <c:xMode val="edge"/>
              <c:yMode val="edge"/>
              <c:x val="1.6859852476290831E-2"/>
              <c:y val="0.31874145006839938"/>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6782592"/>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8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07/11/2011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862"/>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'07-11-2011'!$J$9:$J$13</c:f>
              <c:strCache>
                <c:ptCount val="5"/>
                <c:pt idx="0">
                  <c:v>Total Monday</c:v>
                </c:pt>
                <c:pt idx="1">
                  <c:v>Total Tuesday</c:v>
                </c:pt>
                <c:pt idx="2">
                  <c:v>Total Wednesday</c:v>
                </c:pt>
                <c:pt idx="3">
                  <c:v>Total Thursday</c:v>
                </c:pt>
                <c:pt idx="4">
                  <c:v>Total Friday</c:v>
                </c:pt>
              </c:strCache>
            </c:strRef>
          </c:cat>
          <c:val>
            <c:numRef>
              <c:f>'07-11-2011'!$K$9:$K$13</c:f>
              <c:numCache>
                <c:formatCode>General</c:formatCode>
                <c:ptCount val="5"/>
                <c:pt idx="0">
                  <c:v>889</c:v>
                </c:pt>
                <c:pt idx="1">
                  <c:v>872.5</c:v>
                </c:pt>
                <c:pt idx="2">
                  <c:v>893.5</c:v>
                </c:pt>
                <c:pt idx="3">
                  <c:v>919.5</c:v>
                </c:pt>
                <c:pt idx="4">
                  <c:v>336.5</c:v>
                </c:pt>
              </c:numCache>
            </c:numRef>
          </c:val>
        </c:ser>
        <c:marker val="1"/>
        <c:axId val="93362432"/>
        <c:axId val="93381376"/>
      </c:lineChart>
      <c:catAx>
        <c:axId val="93362432"/>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3381376"/>
        <c:crosses val="autoZero"/>
        <c:auto val="1"/>
        <c:lblAlgn val="ctr"/>
        <c:lblOffset val="100"/>
        <c:tickLblSkip val="1"/>
        <c:tickMarkSkip val="1"/>
      </c:catAx>
      <c:valAx>
        <c:axId val="93381376"/>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3362432"/>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977" r="0.75000000000000977" t="1" header="0.5" footer="0.5"/>
    <c:pageSetup orientation="landscape"/>
  </c:printSettings>
</c:chartSpace>
</file>

<file path=xl/charts/chart8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07/18/2011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862"/>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'07-18-2011'!$J$9:$J$13</c:f>
              <c:strCache>
                <c:ptCount val="5"/>
                <c:pt idx="0">
                  <c:v>Total Monday</c:v>
                </c:pt>
                <c:pt idx="1">
                  <c:v>Total Tuesday</c:v>
                </c:pt>
                <c:pt idx="2">
                  <c:v>Total Wednesday</c:v>
                </c:pt>
                <c:pt idx="3">
                  <c:v>Total Thursday</c:v>
                </c:pt>
                <c:pt idx="4">
                  <c:v>Total Friday</c:v>
                </c:pt>
              </c:strCache>
            </c:strRef>
          </c:cat>
          <c:val>
            <c:numRef>
              <c:f>'07-18-2011'!$K$9:$K$13</c:f>
              <c:numCache>
                <c:formatCode>General</c:formatCode>
                <c:ptCount val="5"/>
                <c:pt idx="0">
                  <c:v>941.5</c:v>
                </c:pt>
                <c:pt idx="1">
                  <c:v>962.5</c:v>
                </c:pt>
                <c:pt idx="2">
                  <c:v>975</c:v>
                </c:pt>
                <c:pt idx="3">
                  <c:v>879</c:v>
                </c:pt>
                <c:pt idx="4">
                  <c:v>176.5</c:v>
                </c:pt>
              </c:numCache>
            </c:numRef>
          </c:val>
        </c:ser>
        <c:marker val="1"/>
        <c:axId val="113336704"/>
        <c:axId val="113339008"/>
      </c:lineChart>
      <c:catAx>
        <c:axId val="113336704"/>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3339008"/>
        <c:crosses val="autoZero"/>
        <c:auto val="1"/>
        <c:lblAlgn val="ctr"/>
        <c:lblOffset val="100"/>
        <c:tickLblSkip val="1"/>
        <c:tickMarkSkip val="1"/>
      </c:catAx>
      <c:valAx>
        <c:axId val="11333900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13336704"/>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977" r="0.75000000000000977" t="1" header="0.5" footer="0.5"/>
    <c:pageSetup orientation="landscape"/>
  </c:printSettings>
</c:chartSpace>
</file>

<file path=xl/charts/chart8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07/25/2011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873"/>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'07-25-2011'!$J$9:$J$13</c:f>
              <c:strCache>
                <c:ptCount val="5"/>
                <c:pt idx="0">
                  <c:v>Total Monday</c:v>
                </c:pt>
                <c:pt idx="1">
                  <c:v>Total Tuesday</c:v>
                </c:pt>
                <c:pt idx="2">
                  <c:v>Total Wednesday</c:v>
                </c:pt>
                <c:pt idx="3">
                  <c:v>Total Thursday</c:v>
                </c:pt>
                <c:pt idx="4">
                  <c:v>Total Friday</c:v>
                </c:pt>
              </c:strCache>
            </c:strRef>
          </c:cat>
          <c:val>
            <c:numRef>
              <c:f>'07-25-2011'!$K$9:$K$13</c:f>
              <c:numCache>
                <c:formatCode>General</c:formatCode>
                <c:ptCount val="5"/>
                <c:pt idx="0">
                  <c:v>926.5</c:v>
                </c:pt>
                <c:pt idx="1">
                  <c:v>969</c:v>
                </c:pt>
                <c:pt idx="2">
                  <c:v>844.5</c:v>
                </c:pt>
                <c:pt idx="3">
                  <c:v>853.5</c:v>
                </c:pt>
                <c:pt idx="4">
                  <c:v>186.5</c:v>
                </c:pt>
              </c:numCache>
            </c:numRef>
          </c:val>
        </c:ser>
        <c:marker val="1"/>
        <c:axId val="125733888"/>
        <c:axId val="97063680"/>
      </c:lineChart>
      <c:catAx>
        <c:axId val="125733888"/>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7063680"/>
        <c:crosses val="autoZero"/>
        <c:auto val="1"/>
        <c:lblAlgn val="ctr"/>
        <c:lblOffset val="100"/>
        <c:tickLblSkip val="1"/>
        <c:tickMarkSkip val="1"/>
      </c:catAx>
      <c:valAx>
        <c:axId val="97063680"/>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2573388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999" r="0.75000000000000999" t="1" header="0.5" footer="0.5"/>
    <c:pageSetup orientation="landscape"/>
  </c:printSettings>
</c:chartSpace>
</file>

<file path=xl/charts/chart8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08/01/2011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879"/>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'08-01-2011'!$J$9:$J$13</c:f>
              <c:strCache>
                <c:ptCount val="5"/>
                <c:pt idx="0">
                  <c:v>Total Monday</c:v>
                </c:pt>
                <c:pt idx="1">
                  <c:v>Total Tuesday</c:v>
                </c:pt>
                <c:pt idx="2">
                  <c:v>Total Wednesday</c:v>
                </c:pt>
                <c:pt idx="3">
                  <c:v>Total Thursday</c:v>
                </c:pt>
                <c:pt idx="4">
                  <c:v>Total Friday</c:v>
                </c:pt>
              </c:strCache>
            </c:strRef>
          </c:cat>
          <c:val>
            <c:numRef>
              <c:f>'08-01-2011'!$K$9:$K$13</c:f>
              <c:numCache>
                <c:formatCode>General</c:formatCode>
                <c:ptCount val="5"/>
                <c:pt idx="0">
                  <c:v>874.5</c:v>
                </c:pt>
                <c:pt idx="1">
                  <c:v>874</c:v>
                </c:pt>
                <c:pt idx="2">
                  <c:v>905</c:v>
                </c:pt>
                <c:pt idx="3">
                  <c:v>908.5</c:v>
                </c:pt>
                <c:pt idx="4">
                  <c:v>350</c:v>
                </c:pt>
              </c:numCache>
            </c:numRef>
          </c:val>
        </c:ser>
        <c:marker val="1"/>
        <c:axId val="97100160"/>
        <c:axId val="97102464"/>
      </c:lineChart>
      <c:catAx>
        <c:axId val="97100160"/>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7102464"/>
        <c:crosses val="autoZero"/>
        <c:auto val="1"/>
        <c:lblAlgn val="ctr"/>
        <c:lblOffset val="100"/>
        <c:tickLblSkip val="1"/>
        <c:tickMarkSkip val="1"/>
      </c:catAx>
      <c:valAx>
        <c:axId val="97102464"/>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7100160"/>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021" r="0.75000000000001021" t="1" header="0.5" footer="0.5"/>
    <c:pageSetup orientation="landscape"/>
  </c:printSettings>
</c:chartSpace>
</file>

<file path=xl/charts/chart8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08/08/2011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884"/>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'08-08-2011'!$J$9:$J$13</c:f>
              <c:strCache>
                <c:ptCount val="5"/>
                <c:pt idx="0">
                  <c:v>Total Monday</c:v>
                </c:pt>
                <c:pt idx="1">
                  <c:v>Total Tuesday</c:v>
                </c:pt>
                <c:pt idx="2">
                  <c:v>Total Wednesday</c:v>
                </c:pt>
                <c:pt idx="3">
                  <c:v>Total Thursday</c:v>
                </c:pt>
                <c:pt idx="4">
                  <c:v>Total Friday</c:v>
                </c:pt>
              </c:strCache>
            </c:strRef>
          </c:cat>
          <c:val>
            <c:numRef>
              <c:f>'08-08-2011'!$K$9:$K$13</c:f>
              <c:numCache>
                <c:formatCode>General</c:formatCode>
                <c:ptCount val="5"/>
                <c:pt idx="0">
                  <c:v>928</c:v>
                </c:pt>
                <c:pt idx="1">
                  <c:v>888.5</c:v>
                </c:pt>
                <c:pt idx="2">
                  <c:v>706.5</c:v>
                </c:pt>
                <c:pt idx="3">
                  <c:v>633.5</c:v>
                </c:pt>
                <c:pt idx="4">
                  <c:v>222</c:v>
                </c:pt>
              </c:numCache>
            </c:numRef>
          </c:val>
        </c:ser>
        <c:marker val="1"/>
        <c:axId val="97229056"/>
        <c:axId val="97403648"/>
      </c:lineChart>
      <c:catAx>
        <c:axId val="97229056"/>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7403648"/>
        <c:crosses val="autoZero"/>
        <c:auto val="1"/>
        <c:lblAlgn val="ctr"/>
        <c:lblOffset val="100"/>
        <c:tickLblSkip val="1"/>
        <c:tickMarkSkip val="1"/>
      </c:catAx>
      <c:valAx>
        <c:axId val="9740364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7229056"/>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044" r="0.75000000000001044" t="1" header="0.5" footer="0.5"/>
    <c:pageSetup orientation="landscape"/>
  </c:printSettings>
</c:chartSpace>
</file>

<file path=xl/charts/chart8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08/15/2011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892"/>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'08-15-2011'!$J$9:$J$13</c:f>
              <c:strCache>
                <c:ptCount val="5"/>
                <c:pt idx="0">
                  <c:v>Total Monday</c:v>
                </c:pt>
                <c:pt idx="1">
                  <c:v>Total Tuesday</c:v>
                </c:pt>
                <c:pt idx="2">
                  <c:v>Total Wednesday</c:v>
                </c:pt>
                <c:pt idx="3">
                  <c:v>Total Thursday</c:v>
                </c:pt>
                <c:pt idx="4">
                  <c:v>Total Friday</c:v>
                </c:pt>
              </c:strCache>
            </c:strRef>
          </c:cat>
          <c:val>
            <c:numRef>
              <c:f>'08-15-2011'!$K$9:$K$13</c:f>
              <c:numCache>
                <c:formatCode>General</c:formatCode>
                <c:ptCount val="5"/>
                <c:pt idx="0">
                  <c:v>314</c:v>
                </c:pt>
                <c:pt idx="1">
                  <c:v>285</c:v>
                </c:pt>
                <c:pt idx="2">
                  <c:v>334.5</c:v>
                </c:pt>
                <c:pt idx="3">
                  <c:v>299</c:v>
                </c:pt>
                <c:pt idx="4">
                  <c:v>334</c:v>
                </c:pt>
              </c:numCache>
            </c:numRef>
          </c:val>
        </c:ser>
        <c:marker val="1"/>
        <c:axId val="101855616"/>
        <c:axId val="101857920"/>
      </c:lineChart>
      <c:catAx>
        <c:axId val="101855616"/>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1857920"/>
        <c:crosses val="autoZero"/>
        <c:auto val="1"/>
        <c:lblAlgn val="ctr"/>
        <c:lblOffset val="100"/>
        <c:tickLblSkip val="1"/>
        <c:tickMarkSkip val="1"/>
      </c:catAx>
      <c:valAx>
        <c:axId val="101857920"/>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1855616"/>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066" r="0.75000000000001066" t="1" header="0.5" footer="0.5"/>
    <c:pageSetup orientation="landscape"/>
  </c:printSettings>
</c:chartSpace>
</file>

<file path=xl/charts/chart8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08/22/2011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898"/>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'08-22-2011'!$J$9:$J$13</c:f>
              <c:strCache>
                <c:ptCount val="5"/>
                <c:pt idx="0">
                  <c:v>Total Monday</c:v>
                </c:pt>
                <c:pt idx="1">
                  <c:v>Total Tuesday</c:v>
                </c:pt>
                <c:pt idx="2">
                  <c:v>Total Wednesday</c:v>
                </c:pt>
                <c:pt idx="3">
                  <c:v>Total Thursday</c:v>
                </c:pt>
                <c:pt idx="4">
                  <c:v>Total Friday</c:v>
                </c:pt>
              </c:strCache>
            </c:strRef>
          </c:cat>
          <c:val>
            <c:numRef>
              <c:f>'08-22-2011'!$K$9:$K$13</c:f>
              <c:numCache>
                <c:formatCode>General</c:formatCode>
                <c:ptCount val="5"/>
                <c:pt idx="0">
                  <c:v>510</c:v>
                </c:pt>
                <c:pt idx="1">
                  <c:v>2316.5</c:v>
                </c:pt>
                <c:pt idx="2">
                  <c:v>1832.5</c:v>
                </c:pt>
                <c:pt idx="3">
                  <c:v>2193.5</c:v>
                </c:pt>
                <c:pt idx="4">
                  <c:v>1032.5</c:v>
                </c:pt>
              </c:numCache>
            </c:numRef>
          </c:val>
        </c:ser>
        <c:marker val="1"/>
        <c:axId val="97287168"/>
        <c:axId val="97289344"/>
      </c:lineChart>
      <c:catAx>
        <c:axId val="97287168"/>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7289344"/>
        <c:crosses val="autoZero"/>
        <c:auto val="1"/>
        <c:lblAlgn val="ctr"/>
        <c:lblOffset val="100"/>
        <c:tickLblSkip val="1"/>
        <c:tickMarkSkip val="1"/>
      </c:catAx>
      <c:valAx>
        <c:axId val="97289344"/>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728716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088" r="0.75000000000001088" t="1" header="0.5" footer="0.5"/>
    <c:pageSetup orientation="landscape"/>
  </c:printSettings>
</c:chartSpace>
</file>

<file path=xl/charts/chart8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08/29/2011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904"/>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'08-29-2011'!$J$9:$J$13</c:f>
              <c:strCache>
                <c:ptCount val="5"/>
                <c:pt idx="0">
                  <c:v>Total Monday</c:v>
                </c:pt>
                <c:pt idx="1">
                  <c:v>Total Tuesday</c:v>
                </c:pt>
                <c:pt idx="2">
                  <c:v>Total Wednesday</c:v>
                </c:pt>
                <c:pt idx="3">
                  <c:v>Total Thursday</c:v>
                </c:pt>
                <c:pt idx="4">
                  <c:v>Total Friday</c:v>
                </c:pt>
              </c:strCache>
            </c:strRef>
          </c:cat>
          <c:val>
            <c:numRef>
              <c:f>'08-29-2011'!$K$9:$K$13</c:f>
              <c:numCache>
                <c:formatCode>General</c:formatCode>
                <c:ptCount val="5"/>
                <c:pt idx="0">
                  <c:v>1872</c:v>
                </c:pt>
                <c:pt idx="1">
                  <c:v>2314</c:v>
                </c:pt>
                <c:pt idx="2">
                  <c:v>1830</c:v>
                </c:pt>
                <c:pt idx="3">
                  <c:v>2294</c:v>
                </c:pt>
                <c:pt idx="4">
                  <c:v>1069</c:v>
                </c:pt>
              </c:numCache>
            </c:numRef>
          </c:val>
        </c:ser>
        <c:marker val="1"/>
        <c:axId val="101982592"/>
        <c:axId val="101984896"/>
      </c:lineChart>
      <c:catAx>
        <c:axId val="101982592"/>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1984896"/>
        <c:crosses val="autoZero"/>
        <c:auto val="1"/>
        <c:lblAlgn val="ctr"/>
        <c:lblOffset val="100"/>
        <c:tickLblSkip val="1"/>
        <c:tickMarkSkip val="1"/>
      </c:catAx>
      <c:valAx>
        <c:axId val="101984896"/>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1982592"/>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11" r="0.7500000000000111" t="1" header="0.5" footer="0.5"/>
    <c:pageSetup orientation="landscape"/>
  </c:printSettings>
</c:chartSpace>
</file>

<file path=xl/charts/chart8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09/05/2011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909"/>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'09-05-2011'!$J$9:$J$13</c:f>
              <c:strCache>
                <c:ptCount val="5"/>
                <c:pt idx="0">
                  <c:v>Total Monday</c:v>
                </c:pt>
                <c:pt idx="1">
                  <c:v>Total Tuesday</c:v>
                </c:pt>
                <c:pt idx="2">
                  <c:v>Total Wednesday</c:v>
                </c:pt>
                <c:pt idx="3">
                  <c:v>Total Thursday</c:v>
                </c:pt>
                <c:pt idx="4">
                  <c:v>Total Friday</c:v>
                </c:pt>
              </c:strCache>
            </c:strRef>
          </c:cat>
          <c:val>
            <c:numRef>
              <c:f>'09-05-2011'!$K$9:$K$13</c:f>
              <c:numCache>
                <c:formatCode>General</c:formatCode>
                <c:ptCount val="5"/>
                <c:pt idx="0">
                  <c:v>0</c:v>
                </c:pt>
                <c:pt idx="1">
                  <c:v>2390.5</c:v>
                </c:pt>
                <c:pt idx="2">
                  <c:v>1967.5</c:v>
                </c:pt>
                <c:pt idx="3">
                  <c:v>2224.5</c:v>
                </c:pt>
                <c:pt idx="4">
                  <c:v>1095</c:v>
                </c:pt>
              </c:numCache>
            </c:numRef>
          </c:val>
        </c:ser>
        <c:marker val="1"/>
        <c:axId val="101927168"/>
        <c:axId val="101958400"/>
      </c:lineChart>
      <c:catAx>
        <c:axId val="101927168"/>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1958400"/>
        <c:crosses val="autoZero"/>
        <c:auto val="1"/>
        <c:lblAlgn val="ctr"/>
        <c:lblOffset val="100"/>
        <c:tickLblSkip val="1"/>
        <c:tickMarkSkip val="1"/>
      </c:catAx>
      <c:valAx>
        <c:axId val="101958400"/>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192716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132" r="0.75000000000001132" t="1" header="0.5" footer="0.5"/>
    <c:pageSetup orientation="landscape"/>
  </c:printSettings>
</c:chartSpace>
</file>

<file path=xl/charts/chart8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09/12/2011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917"/>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'09-12-2011'!$J$9:$J$13</c:f>
              <c:strCache>
                <c:ptCount val="5"/>
                <c:pt idx="0">
                  <c:v>Total Monday</c:v>
                </c:pt>
                <c:pt idx="1">
                  <c:v>Total Tuesday</c:v>
                </c:pt>
                <c:pt idx="2">
                  <c:v>Total Wednesday</c:v>
                </c:pt>
                <c:pt idx="3">
                  <c:v>Total Thursday</c:v>
                </c:pt>
                <c:pt idx="4">
                  <c:v>Total Friday</c:v>
                </c:pt>
              </c:strCache>
            </c:strRef>
          </c:cat>
          <c:val>
            <c:numRef>
              <c:f>'09-12-2011'!$K$9:$K$13</c:f>
              <c:numCache>
                <c:formatCode>General</c:formatCode>
                <c:ptCount val="5"/>
                <c:pt idx="0">
                  <c:v>1978</c:v>
                </c:pt>
                <c:pt idx="1">
                  <c:v>2428.5</c:v>
                </c:pt>
                <c:pt idx="2">
                  <c:v>1916.5</c:v>
                </c:pt>
                <c:pt idx="3">
                  <c:v>2250.5</c:v>
                </c:pt>
                <c:pt idx="4">
                  <c:v>1211</c:v>
                </c:pt>
              </c:numCache>
            </c:numRef>
          </c:val>
        </c:ser>
        <c:marker val="1"/>
        <c:axId val="102596992"/>
        <c:axId val="102599296"/>
      </c:lineChart>
      <c:catAx>
        <c:axId val="102596992"/>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2599296"/>
        <c:crosses val="autoZero"/>
        <c:auto val="1"/>
        <c:lblAlgn val="ctr"/>
        <c:lblOffset val="100"/>
        <c:tickLblSkip val="1"/>
        <c:tickMarkSkip val="1"/>
      </c:catAx>
      <c:valAx>
        <c:axId val="102599296"/>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2596992"/>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155" r="0.75000000000001155" t="1" header="0.5" footer="0.5"/>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t>Door Count Week of 02/15/2010</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4225507846205221"/>
          <c:y val="0.14774281805745557"/>
          <c:w val="0.84299305755290199"/>
          <c:h val="0.64979480164158721"/>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'02-15-2010'!$J$9:$J$13</c:f>
              <c:strCache>
                <c:ptCount val="5"/>
                <c:pt idx="0">
                  <c:v>Total Monday</c:v>
                </c:pt>
                <c:pt idx="1">
                  <c:v>Total Tuesday</c:v>
                </c:pt>
                <c:pt idx="2">
                  <c:v>Total Wednesday</c:v>
                </c:pt>
                <c:pt idx="3">
                  <c:v>Total Thursday</c:v>
                </c:pt>
                <c:pt idx="4">
                  <c:v>Total Friday</c:v>
                </c:pt>
              </c:strCache>
            </c:strRef>
          </c:cat>
          <c:val>
            <c:numRef>
              <c:f>'02-15-2010'!$K$9:$K$13</c:f>
              <c:numCache>
                <c:formatCode>General</c:formatCode>
                <c:ptCount val="5"/>
                <c:pt idx="0">
                  <c:v>2015</c:v>
                </c:pt>
                <c:pt idx="1">
                  <c:v>1812</c:v>
                </c:pt>
                <c:pt idx="2">
                  <c:v>2179</c:v>
                </c:pt>
                <c:pt idx="3">
                  <c:v>1708.5</c:v>
                </c:pt>
                <c:pt idx="4">
                  <c:v>949.5</c:v>
                </c:pt>
              </c:numCache>
            </c:numRef>
          </c:val>
        </c:ser>
        <c:marker val="1"/>
        <c:axId val="96854400"/>
        <c:axId val="96856704"/>
      </c:lineChart>
      <c:catAx>
        <c:axId val="96854400"/>
        <c:scaling>
          <c:orientation val="minMax"/>
        </c:scaling>
        <c:axPos val="b"/>
        <c:title>
          <c:tx>
            <c:rich>
              <a:bodyPr/>
              <a:lstStyle/>
              <a:p>
                <a:pPr>
                  <a:defRPr sz="1775" b="1" i="0" u="none" strike="noStrike" baseline="0">
                    <a:solidFill>
                      <a:srgbClr val="000000"/>
                    </a:solidFill>
                    <a:latin typeface="Arial"/>
                    <a:ea typeface="Arial"/>
                    <a:cs typeface="Arial"/>
                  </a:defRPr>
                </a:pPr>
                <a:r>
                  <a:t>Day of Week</a:t>
                </a:r>
              </a:p>
            </c:rich>
          </c:tx>
          <c:layout>
            <c:manualLayout>
              <c:xMode val="edge"/>
              <c:yMode val="edge"/>
              <c:x val="0.4847209799512680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6856704"/>
        <c:crosses val="autoZero"/>
        <c:auto val="1"/>
        <c:lblAlgn val="ctr"/>
        <c:lblOffset val="100"/>
        <c:tickLblSkip val="1"/>
        <c:tickMarkSkip val="1"/>
      </c:catAx>
      <c:valAx>
        <c:axId val="96856704"/>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t>Number of Patrons</a:t>
                </a:r>
              </a:p>
            </c:rich>
          </c:tx>
          <c:layout>
            <c:manualLayout>
              <c:xMode val="edge"/>
              <c:yMode val="edge"/>
              <c:x val="1.6859852476290831E-2"/>
              <c:y val="0.31874145006839938"/>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96854400"/>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orientation="landscape"/>
  </c:printSettings>
</c:chartSpace>
</file>

<file path=xl/charts/chart9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09/19/2011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926"/>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'09-19-2011'!$J$9:$J$13</c:f>
              <c:strCache>
                <c:ptCount val="5"/>
                <c:pt idx="0">
                  <c:v>Total Monday</c:v>
                </c:pt>
                <c:pt idx="1">
                  <c:v>Total Tuesday</c:v>
                </c:pt>
                <c:pt idx="2">
                  <c:v>Total Wednesday</c:v>
                </c:pt>
                <c:pt idx="3">
                  <c:v>Total Thursday</c:v>
                </c:pt>
                <c:pt idx="4">
                  <c:v>Total Friday</c:v>
                </c:pt>
              </c:strCache>
            </c:strRef>
          </c:cat>
          <c:val>
            <c:numRef>
              <c:f>'09-19-2011'!$K$9:$K$13</c:f>
              <c:numCache>
                <c:formatCode>General</c:formatCode>
                <c:ptCount val="5"/>
                <c:pt idx="0">
                  <c:v>1973</c:v>
                </c:pt>
                <c:pt idx="1">
                  <c:v>2338.5</c:v>
                </c:pt>
                <c:pt idx="2">
                  <c:v>1829.5</c:v>
                </c:pt>
                <c:pt idx="3">
                  <c:v>2335</c:v>
                </c:pt>
                <c:pt idx="4">
                  <c:v>1178.5</c:v>
                </c:pt>
              </c:numCache>
            </c:numRef>
          </c:val>
        </c:ser>
        <c:marker val="1"/>
        <c:axId val="102729984"/>
        <c:axId val="102748928"/>
      </c:lineChart>
      <c:catAx>
        <c:axId val="102729984"/>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2748928"/>
        <c:crosses val="autoZero"/>
        <c:auto val="1"/>
        <c:lblAlgn val="ctr"/>
        <c:lblOffset val="100"/>
        <c:tickLblSkip val="1"/>
        <c:tickMarkSkip val="1"/>
      </c:catAx>
      <c:valAx>
        <c:axId val="102748928"/>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2729984"/>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177" r="0.75000000000001177" t="1" header="0.5" footer="0.5"/>
    <c:pageSetup orientation="landscape"/>
  </c:printSettings>
</c:chartSpace>
</file>

<file path=xl/charts/chart9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09/26/2011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931"/>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'09-26-2011'!$J$9:$J$13</c:f>
              <c:strCache>
                <c:ptCount val="5"/>
                <c:pt idx="0">
                  <c:v>Total Monday</c:v>
                </c:pt>
                <c:pt idx="1">
                  <c:v>Total Tuesday</c:v>
                </c:pt>
                <c:pt idx="2">
                  <c:v>Total Wednesday</c:v>
                </c:pt>
                <c:pt idx="3">
                  <c:v>Total Thursday</c:v>
                </c:pt>
                <c:pt idx="4">
                  <c:v>Total Friday</c:v>
                </c:pt>
              </c:strCache>
            </c:strRef>
          </c:cat>
          <c:val>
            <c:numRef>
              <c:f>'09-26-2011'!$K$9:$K$13</c:f>
              <c:numCache>
                <c:formatCode>General</c:formatCode>
                <c:ptCount val="5"/>
                <c:pt idx="0">
                  <c:v>1823</c:v>
                </c:pt>
                <c:pt idx="1">
                  <c:v>2122</c:v>
                </c:pt>
                <c:pt idx="2">
                  <c:v>1778.5</c:v>
                </c:pt>
                <c:pt idx="3">
                  <c:v>2163</c:v>
                </c:pt>
                <c:pt idx="4">
                  <c:v>2450</c:v>
                </c:pt>
              </c:numCache>
            </c:numRef>
          </c:val>
        </c:ser>
        <c:marker val="1"/>
        <c:axId val="102797696"/>
        <c:axId val="102800000"/>
      </c:lineChart>
      <c:catAx>
        <c:axId val="102797696"/>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2800000"/>
        <c:crosses val="autoZero"/>
        <c:auto val="1"/>
        <c:lblAlgn val="ctr"/>
        <c:lblOffset val="100"/>
        <c:tickLblSkip val="1"/>
        <c:tickMarkSkip val="1"/>
      </c:catAx>
      <c:valAx>
        <c:axId val="102800000"/>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2797696"/>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199" r="0.75000000000001199" t="1" header="0.5" footer="0.5"/>
    <c:pageSetup orientation="landscape"/>
  </c:printSettings>
</c:chartSpace>
</file>

<file path=xl/charts/chart9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10/03/2011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937"/>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'10-03-2011'!$J$9:$J$13</c:f>
              <c:strCache>
                <c:ptCount val="5"/>
                <c:pt idx="0">
                  <c:v>Total Monday</c:v>
                </c:pt>
                <c:pt idx="1">
                  <c:v>Total Tuesday</c:v>
                </c:pt>
                <c:pt idx="2">
                  <c:v>Total Wednesday</c:v>
                </c:pt>
                <c:pt idx="3">
                  <c:v>Total Thursday</c:v>
                </c:pt>
                <c:pt idx="4">
                  <c:v>Total Friday</c:v>
                </c:pt>
              </c:strCache>
            </c:strRef>
          </c:cat>
          <c:val>
            <c:numRef>
              <c:f>'10-03-2011'!$K$9:$K$13</c:f>
              <c:numCache>
                <c:formatCode>General</c:formatCode>
                <c:ptCount val="5"/>
                <c:pt idx="0">
                  <c:v>1682</c:v>
                </c:pt>
                <c:pt idx="1">
                  <c:v>2150.5</c:v>
                </c:pt>
                <c:pt idx="2">
                  <c:v>1709</c:v>
                </c:pt>
                <c:pt idx="3">
                  <c:v>2445.5</c:v>
                </c:pt>
                <c:pt idx="4">
                  <c:v>1053.5</c:v>
                </c:pt>
              </c:numCache>
            </c:numRef>
          </c:val>
        </c:ser>
        <c:marker val="1"/>
        <c:axId val="102070528"/>
        <c:axId val="102171392"/>
      </c:lineChart>
      <c:catAx>
        <c:axId val="102070528"/>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2171392"/>
        <c:crosses val="autoZero"/>
        <c:auto val="1"/>
        <c:lblAlgn val="ctr"/>
        <c:lblOffset val="100"/>
        <c:tickLblSkip val="1"/>
        <c:tickMarkSkip val="1"/>
      </c:catAx>
      <c:valAx>
        <c:axId val="102171392"/>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207052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221" r="0.75000000000001221" t="1" header="0.5" footer="0.5"/>
    <c:pageSetup orientation="landscape"/>
  </c:printSettings>
</c:chartSpace>
</file>

<file path=xl/charts/chart9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10/10/2011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945"/>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'10-10-2011'!$J$9:$J$13</c:f>
              <c:strCache>
                <c:ptCount val="5"/>
                <c:pt idx="0">
                  <c:v>Total Monday</c:v>
                </c:pt>
                <c:pt idx="1">
                  <c:v>Total Tuesday</c:v>
                </c:pt>
                <c:pt idx="2">
                  <c:v>Total Wednesday</c:v>
                </c:pt>
                <c:pt idx="3">
                  <c:v>Total Thursday</c:v>
                </c:pt>
                <c:pt idx="4">
                  <c:v>Total Friday</c:v>
                </c:pt>
              </c:strCache>
            </c:strRef>
          </c:cat>
          <c:val>
            <c:numRef>
              <c:f>'10-10-2011'!$K$9:$K$13</c:f>
              <c:numCache>
                <c:formatCode>General</c:formatCode>
                <c:ptCount val="5"/>
                <c:pt idx="0">
                  <c:v>1781</c:v>
                </c:pt>
                <c:pt idx="1">
                  <c:v>2242.5</c:v>
                </c:pt>
                <c:pt idx="2">
                  <c:v>1928</c:v>
                </c:pt>
                <c:pt idx="3">
                  <c:v>2063</c:v>
                </c:pt>
                <c:pt idx="4">
                  <c:v>965.5</c:v>
                </c:pt>
              </c:numCache>
            </c:numRef>
          </c:val>
        </c:ser>
        <c:marker val="1"/>
        <c:axId val="102207872"/>
        <c:axId val="102210176"/>
      </c:lineChart>
      <c:catAx>
        <c:axId val="102207872"/>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2210176"/>
        <c:crosses val="autoZero"/>
        <c:auto val="1"/>
        <c:lblAlgn val="ctr"/>
        <c:lblOffset val="100"/>
        <c:tickLblSkip val="1"/>
        <c:tickMarkSkip val="1"/>
      </c:catAx>
      <c:valAx>
        <c:axId val="102210176"/>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2207872"/>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243" r="0.75000000000001243" t="1" header="0.5" footer="0.5"/>
    <c:pageSetup orientation="landscape"/>
  </c:printSettings>
</c:chartSpace>
</file>

<file path=xl/charts/chart9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10/17/2011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951"/>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'10-17-2011'!$J$9:$J$13</c:f>
              <c:strCache>
                <c:ptCount val="5"/>
                <c:pt idx="0">
                  <c:v>Total Monday</c:v>
                </c:pt>
                <c:pt idx="1">
                  <c:v>Total Tuesday</c:v>
                </c:pt>
                <c:pt idx="2">
                  <c:v>Total Wednesday</c:v>
                </c:pt>
                <c:pt idx="3">
                  <c:v>Total Thursday</c:v>
                </c:pt>
                <c:pt idx="4">
                  <c:v>Total Friday</c:v>
                </c:pt>
              </c:strCache>
            </c:strRef>
          </c:cat>
          <c:val>
            <c:numRef>
              <c:f>'10-17-2011'!$K$9:$K$13</c:f>
              <c:numCache>
                <c:formatCode>General</c:formatCode>
                <c:ptCount val="5"/>
                <c:pt idx="0">
                  <c:v>1699</c:v>
                </c:pt>
                <c:pt idx="1">
                  <c:v>1930</c:v>
                </c:pt>
                <c:pt idx="2">
                  <c:v>1626</c:v>
                </c:pt>
                <c:pt idx="3">
                  <c:v>1935</c:v>
                </c:pt>
                <c:pt idx="4">
                  <c:v>932</c:v>
                </c:pt>
              </c:numCache>
            </c:numRef>
          </c:val>
        </c:ser>
        <c:marker val="1"/>
        <c:axId val="102179968"/>
        <c:axId val="103236352"/>
      </c:lineChart>
      <c:catAx>
        <c:axId val="102179968"/>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3236352"/>
        <c:crosses val="autoZero"/>
        <c:auto val="1"/>
        <c:lblAlgn val="ctr"/>
        <c:lblOffset val="100"/>
        <c:tickLblSkip val="1"/>
        <c:tickMarkSkip val="1"/>
      </c:catAx>
      <c:valAx>
        <c:axId val="103236352"/>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217996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266" r="0.75000000000001266" t="1" header="0.5" footer="0.5"/>
    <c:pageSetup orientation="landscape"/>
  </c:printSettings>
</c:chartSpace>
</file>

<file path=xl/charts/chart9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10/24/2011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956"/>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'10-24-2011'!$J$9:$J$13</c:f>
              <c:strCache>
                <c:ptCount val="5"/>
                <c:pt idx="0">
                  <c:v>Total Monday</c:v>
                </c:pt>
                <c:pt idx="1">
                  <c:v>Total Tuesday</c:v>
                </c:pt>
                <c:pt idx="2">
                  <c:v>Total Wednesday</c:v>
                </c:pt>
                <c:pt idx="3">
                  <c:v>Total Thursday</c:v>
                </c:pt>
                <c:pt idx="4">
                  <c:v>Total Friday</c:v>
                </c:pt>
              </c:strCache>
            </c:strRef>
          </c:cat>
          <c:val>
            <c:numRef>
              <c:f>'10-24-2011'!$K$9:$K$13</c:f>
              <c:numCache>
                <c:formatCode>General</c:formatCode>
                <c:ptCount val="5"/>
                <c:pt idx="0">
                  <c:v>1657.5</c:v>
                </c:pt>
                <c:pt idx="1">
                  <c:v>2082</c:v>
                </c:pt>
                <c:pt idx="2">
                  <c:v>1738</c:v>
                </c:pt>
                <c:pt idx="3">
                  <c:v>2008.5</c:v>
                </c:pt>
                <c:pt idx="4">
                  <c:v>890.5</c:v>
                </c:pt>
              </c:numCache>
            </c:numRef>
          </c:val>
        </c:ser>
        <c:marker val="1"/>
        <c:axId val="103276928"/>
        <c:axId val="103279232"/>
      </c:lineChart>
      <c:catAx>
        <c:axId val="103276928"/>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3279232"/>
        <c:crosses val="autoZero"/>
        <c:auto val="1"/>
        <c:lblAlgn val="ctr"/>
        <c:lblOffset val="100"/>
        <c:tickLblSkip val="1"/>
        <c:tickMarkSkip val="1"/>
      </c:catAx>
      <c:valAx>
        <c:axId val="103279232"/>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327692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288" r="0.75000000000001288" t="1" header="0.5" footer="0.5"/>
    <c:pageSetup orientation="landscape"/>
  </c:printSettings>
</c:chartSpace>
</file>

<file path=xl/charts/chart9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10/31/2011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962"/>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'10-31-2011'!$J$9:$J$13</c:f>
              <c:strCache>
                <c:ptCount val="5"/>
                <c:pt idx="0">
                  <c:v>Total Monday</c:v>
                </c:pt>
                <c:pt idx="1">
                  <c:v>Total Tuesday</c:v>
                </c:pt>
                <c:pt idx="2">
                  <c:v>Total Wednesday</c:v>
                </c:pt>
                <c:pt idx="3">
                  <c:v>Total Thursday</c:v>
                </c:pt>
                <c:pt idx="4">
                  <c:v>Total Friday</c:v>
                </c:pt>
              </c:strCache>
            </c:strRef>
          </c:cat>
          <c:val>
            <c:numRef>
              <c:f>'10-31-2011'!$K$9:$K$13</c:f>
              <c:numCache>
                <c:formatCode>General</c:formatCode>
                <c:ptCount val="5"/>
                <c:pt idx="0">
                  <c:v>1673.5</c:v>
                </c:pt>
                <c:pt idx="1">
                  <c:v>2038</c:v>
                </c:pt>
                <c:pt idx="2">
                  <c:v>1566</c:v>
                </c:pt>
                <c:pt idx="3">
                  <c:v>1843.5</c:v>
                </c:pt>
                <c:pt idx="4">
                  <c:v>948</c:v>
                </c:pt>
              </c:numCache>
            </c:numRef>
          </c:val>
        </c:ser>
        <c:marker val="1"/>
        <c:axId val="103028992"/>
        <c:axId val="103052032"/>
      </c:lineChart>
      <c:catAx>
        <c:axId val="103028992"/>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3052032"/>
        <c:crosses val="autoZero"/>
        <c:auto val="1"/>
        <c:lblAlgn val="ctr"/>
        <c:lblOffset val="100"/>
        <c:tickLblSkip val="1"/>
        <c:tickMarkSkip val="1"/>
      </c:catAx>
      <c:valAx>
        <c:axId val="103052032"/>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3028992"/>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31" r="0.7500000000000131" t="1" header="0.5" footer="0.5"/>
    <c:pageSetup orientation="landscape"/>
  </c:printSettings>
</c:chartSpace>
</file>

<file path=xl/charts/chart9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11/07/2011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973"/>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'11-07-2011'!$J$9:$J$13</c:f>
              <c:strCache>
                <c:ptCount val="5"/>
                <c:pt idx="0">
                  <c:v>Total Monday</c:v>
                </c:pt>
                <c:pt idx="1">
                  <c:v>Total Tuesday</c:v>
                </c:pt>
                <c:pt idx="2">
                  <c:v>Total Wednesday</c:v>
                </c:pt>
                <c:pt idx="3">
                  <c:v>Total Thursday</c:v>
                </c:pt>
                <c:pt idx="4">
                  <c:v>Total Friday</c:v>
                </c:pt>
              </c:strCache>
            </c:strRef>
          </c:cat>
          <c:val>
            <c:numRef>
              <c:f>'11-07-2011'!$K$9:$K$13</c:f>
              <c:numCache>
                <c:formatCode>General</c:formatCode>
                <c:ptCount val="5"/>
                <c:pt idx="0">
                  <c:v>1832.5</c:v>
                </c:pt>
                <c:pt idx="1">
                  <c:v>2076</c:v>
                </c:pt>
                <c:pt idx="2">
                  <c:v>1640</c:v>
                </c:pt>
                <c:pt idx="3">
                  <c:v>1808</c:v>
                </c:pt>
                <c:pt idx="4">
                  <c:v>0</c:v>
                </c:pt>
              </c:numCache>
            </c:numRef>
          </c:val>
        </c:ser>
        <c:marker val="1"/>
        <c:axId val="104599936"/>
        <c:axId val="104602240"/>
      </c:lineChart>
      <c:catAx>
        <c:axId val="104599936"/>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4602240"/>
        <c:crosses val="autoZero"/>
        <c:auto val="1"/>
        <c:lblAlgn val="ctr"/>
        <c:lblOffset val="100"/>
        <c:tickLblSkip val="1"/>
        <c:tickMarkSkip val="1"/>
      </c:catAx>
      <c:valAx>
        <c:axId val="104602240"/>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4599936"/>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332" r="0.75000000000001332" t="1" header="0.5" footer="0.5"/>
    <c:pageSetup orientation="landscape"/>
  </c:printSettings>
</c:chartSpace>
</file>

<file path=xl/charts/chart9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11/14/2011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978"/>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'11-14-2011'!$J$9:$J$13</c:f>
              <c:strCache>
                <c:ptCount val="5"/>
                <c:pt idx="0">
                  <c:v>Total Monday</c:v>
                </c:pt>
                <c:pt idx="1">
                  <c:v>Total Tuesday</c:v>
                </c:pt>
                <c:pt idx="2">
                  <c:v>Total Wednesday</c:v>
                </c:pt>
                <c:pt idx="3">
                  <c:v>Total Thursday</c:v>
                </c:pt>
                <c:pt idx="4">
                  <c:v>Total Friday</c:v>
                </c:pt>
              </c:strCache>
            </c:strRef>
          </c:cat>
          <c:val>
            <c:numRef>
              <c:f>'11-14-2011'!$K$9:$K$13</c:f>
              <c:numCache>
                <c:formatCode>General</c:formatCode>
                <c:ptCount val="5"/>
                <c:pt idx="0">
                  <c:v>1594.5</c:v>
                </c:pt>
                <c:pt idx="1">
                  <c:v>2136.5</c:v>
                </c:pt>
                <c:pt idx="2">
                  <c:v>1587</c:v>
                </c:pt>
                <c:pt idx="3">
                  <c:v>1923</c:v>
                </c:pt>
                <c:pt idx="4">
                  <c:v>893</c:v>
                </c:pt>
              </c:numCache>
            </c:numRef>
          </c:val>
        </c:ser>
        <c:marker val="1"/>
        <c:axId val="103094528"/>
        <c:axId val="103133952"/>
      </c:lineChart>
      <c:catAx>
        <c:axId val="103094528"/>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3133952"/>
        <c:crosses val="autoZero"/>
        <c:auto val="1"/>
        <c:lblAlgn val="ctr"/>
        <c:lblOffset val="100"/>
        <c:tickLblSkip val="1"/>
        <c:tickMarkSkip val="1"/>
      </c:catAx>
      <c:valAx>
        <c:axId val="103133952"/>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3094528"/>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354" r="0.75000000000001354" t="1" header="0.5" footer="0.5"/>
    <c:pageSetup orientation="landscape"/>
  </c:printSettings>
</c:chartSpace>
</file>

<file path=xl/charts/chart9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800" b="1" i="0" u="none" strike="noStrike" baseline="0">
                <a:solidFill>
                  <a:srgbClr val="000000"/>
                </a:solidFill>
                <a:latin typeface="Arial"/>
                <a:ea typeface="Arial"/>
                <a:cs typeface="Arial"/>
              </a:defRPr>
            </a:pPr>
            <a:r>
              <a:rPr lang="en-US"/>
              <a:t>Door Count Week of 11/21/2011</a:t>
            </a:r>
          </a:p>
        </c:rich>
      </c:tx>
      <c:layout>
        <c:manualLayout>
          <c:xMode val="edge"/>
          <c:yMode val="edge"/>
          <c:x val="0.30874615910102909"/>
          <c:y val="2.5991792065663481E-2"/>
        </c:manualLayout>
      </c:layout>
      <c:spPr>
        <a:noFill/>
        <a:ln w="25400">
          <a:noFill/>
        </a:ln>
      </c:spPr>
    </c:title>
    <c:plotArea>
      <c:layout>
        <c:manualLayout>
          <c:layoutTarget val="inner"/>
          <c:xMode val="edge"/>
          <c:yMode val="edge"/>
          <c:x val="0.17808228340805071"/>
          <c:y val="0.14774281805745984"/>
          <c:w val="0.80716585260690465"/>
          <c:h val="0.7441860465116279"/>
        </c:manualLayout>
      </c:layout>
      <c:lineChart>
        <c:grouping val="stacked"/>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strRef>
              <c:f>'11-21-2011'!$J$9:$J$13</c:f>
              <c:strCache>
                <c:ptCount val="5"/>
                <c:pt idx="0">
                  <c:v>Total Monday</c:v>
                </c:pt>
                <c:pt idx="1">
                  <c:v>Total Tuesday</c:v>
                </c:pt>
                <c:pt idx="2">
                  <c:v>Total Wednesday</c:v>
                </c:pt>
                <c:pt idx="3">
                  <c:v>Total Thursday</c:v>
                </c:pt>
                <c:pt idx="4">
                  <c:v>Total Friday</c:v>
                </c:pt>
              </c:strCache>
            </c:strRef>
          </c:cat>
          <c:val>
            <c:numRef>
              <c:f>'11-21-2011'!$K$9:$K$13</c:f>
              <c:numCache>
                <c:formatCode>General</c:formatCode>
                <c:ptCount val="5"/>
                <c:pt idx="0">
                  <c:v>1615</c:v>
                </c:pt>
                <c:pt idx="1">
                  <c:v>1976</c:v>
                </c:pt>
                <c:pt idx="2">
                  <c:v>1193.5</c:v>
                </c:pt>
                <c:pt idx="3">
                  <c:v>0</c:v>
                </c:pt>
                <c:pt idx="4">
                  <c:v>0</c:v>
                </c:pt>
              </c:numCache>
            </c:numRef>
          </c:val>
        </c:ser>
        <c:marker val="1"/>
        <c:axId val="104419712"/>
        <c:axId val="104422016"/>
      </c:lineChart>
      <c:catAx>
        <c:axId val="104419712"/>
        <c:scaling>
          <c:orientation val="minMax"/>
        </c:scaling>
        <c:axPos val="b"/>
        <c:title>
          <c:tx>
            <c:rich>
              <a:bodyPr/>
              <a:lstStyle/>
              <a:p>
                <a:pPr>
                  <a:defRPr sz="1775" b="1" i="0" u="none" strike="noStrike" baseline="0">
                    <a:solidFill>
                      <a:srgbClr val="000000"/>
                    </a:solidFill>
                    <a:latin typeface="Arial"/>
                    <a:ea typeface="Arial"/>
                    <a:cs typeface="Arial"/>
                  </a:defRPr>
                </a:pPr>
                <a:r>
                  <a:rPr lang="en-US"/>
                  <a:t>Day of Week</a:t>
                </a:r>
              </a:p>
            </c:rich>
          </c:tx>
          <c:layout>
            <c:manualLayout>
              <c:xMode val="edge"/>
              <c:yMode val="edge"/>
              <c:x val="0.50263457320732696"/>
              <c:y val="0.92065663474692194"/>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4422016"/>
        <c:crosses val="autoZero"/>
        <c:auto val="1"/>
        <c:lblAlgn val="ctr"/>
        <c:lblOffset val="100"/>
        <c:tickLblSkip val="1"/>
        <c:tickMarkSkip val="1"/>
      </c:catAx>
      <c:valAx>
        <c:axId val="104422016"/>
        <c:scaling>
          <c:orientation val="minMax"/>
        </c:scaling>
        <c:axPos val="l"/>
        <c:majorGridlines>
          <c:spPr>
            <a:ln w="3175">
              <a:solidFill>
                <a:srgbClr val="000000"/>
              </a:solidFill>
              <a:prstDash val="solid"/>
            </a:ln>
          </c:spPr>
        </c:majorGridlines>
        <c:title>
          <c:tx>
            <c:rich>
              <a:bodyPr/>
              <a:lstStyle/>
              <a:p>
                <a:pPr>
                  <a:defRPr sz="1775" b="1" i="0" u="none" strike="noStrike" baseline="0">
                    <a:solidFill>
                      <a:srgbClr val="000000"/>
                    </a:solidFill>
                    <a:latin typeface="Arial"/>
                    <a:ea typeface="Arial"/>
                    <a:cs typeface="Arial"/>
                  </a:defRPr>
                </a:pPr>
                <a:r>
                  <a:rPr lang="en-US"/>
                  <a:t>Number of Patrons</a:t>
                </a:r>
              </a:p>
            </c:rich>
          </c:tx>
          <c:layout>
            <c:manualLayout>
              <c:xMode val="edge"/>
              <c:yMode val="edge"/>
              <c:x val="1.6859852476290831E-2"/>
              <c:y val="0.36662106703146385"/>
            </c:manualLayout>
          </c:layout>
          <c:spPr>
            <a:noFill/>
            <a:ln w="25400">
              <a:noFill/>
            </a:ln>
          </c:spPr>
        </c:title>
        <c:numFmt formatCode="General" sourceLinked="1"/>
        <c:tickLblPos val="nextTo"/>
        <c:spPr>
          <a:ln w="3175">
            <a:solidFill>
              <a:srgbClr val="000000"/>
            </a:solidFill>
            <a:prstDash val="solid"/>
          </a:ln>
        </c:spPr>
        <c:txPr>
          <a:bodyPr rot="0" vert="horz"/>
          <a:lstStyle/>
          <a:p>
            <a:pPr>
              <a:defRPr sz="1775" b="0" i="0" u="none" strike="noStrike" baseline="0">
                <a:solidFill>
                  <a:srgbClr val="000000"/>
                </a:solidFill>
                <a:latin typeface="Arial"/>
                <a:ea typeface="Arial"/>
                <a:cs typeface="Arial"/>
              </a:defRPr>
            </a:pPr>
            <a:endParaRPr lang="en-US"/>
          </a:p>
        </c:txPr>
        <c:crossAx val="104419712"/>
        <c:crosses val="autoZero"/>
        <c:crossBetween val="between"/>
      </c:valAx>
      <c:spPr>
        <a:solidFill>
          <a:srgbClr val="C0C0C0"/>
        </a:solidFill>
        <a:ln w="12700">
          <a:solidFill>
            <a:srgbClr val="808080"/>
          </a:solidFill>
          <a:prstDash val="solid"/>
        </a:ln>
      </c:spPr>
    </c:plotArea>
    <c:plotVisOnly val="1"/>
    <c:dispBlanksAs val="zero"/>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000000000001377" r="0.75000000000001377"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101.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103.xml.rels><?xml version="1.0" encoding="UTF-8" standalone="yes"?>
<Relationships xmlns="http://schemas.openxmlformats.org/package/2006/relationships"><Relationship Id="rId1" Type="http://schemas.openxmlformats.org/officeDocument/2006/relationships/chart" Target="../charts/chart103.xml"/></Relationships>
</file>

<file path=xl/drawings/_rels/drawing104.xml.rels><?xml version="1.0" encoding="UTF-8" standalone="yes"?>
<Relationships xmlns="http://schemas.openxmlformats.org/package/2006/relationships"><Relationship Id="rId1" Type="http://schemas.openxmlformats.org/officeDocument/2006/relationships/chart" Target="../charts/chart104.xml"/></Relationships>
</file>

<file path=xl/drawings/_rels/drawing105.xml.rels><?xml version="1.0" encoding="UTF-8" standalone="yes"?>
<Relationships xmlns="http://schemas.openxmlformats.org/package/2006/relationships"><Relationship Id="rId1" Type="http://schemas.openxmlformats.org/officeDocument/2006/relationships/chart" Target="../charts/chart105.xml"/></Relationships>
</file>

<file path=xl/drawings/_rels/drawing106.xml.rels><?xml version="1.0" encoding="UTF-8" standalone="yes"?>
<Relationships xmlns="http://schemas.openxmlformats.org/package/2006/relationships"><Relationship Id="rId1" Type="http://schemas.openxmlformats.org/officeDocument/2006/relationships/chart" Target="../charts/chart106.xml"/></Relationships>
</file>

<file path=xl/drawings/_rels/drawing107.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108.xml.rels><?xml version="1.0" encoding="UTF-8" standalone="yes"?>
<Relationships xmlns="http://schemas.openxmlformats.org/package/2006/relationships"><Relationship Id="rId1" Type="http://schemas.openxmlformats.org/officeDocument/2006/relationships/chart" Target="../charts/chart108.xml"/></Relationships>
</file>

<file path=xl/drawings/_rels/drawing109.xml.rels><?xml version="1.0" encoding="UTF-8" standalone="yes"?>
<Relationships xmlns="http://schemas.openxmlformats.org/package/2006/relationships"><Relationship Id="rId1" Type="http://schemas.openxmlformats.org/officeDocument/2006/relationships/chart" Target="../charts/chart10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0.xml.rels><?xml version="1.0" encoding="UTF-8" standalone="yes"?>
<Relationships xmlns="http://schemas.openxmlformats.org/package/2006/relationships"><Relationship Id="rId1" Type="http://schemas.openxmlformats.org/officeDocument/2006/relationships/chart" Target="../charts/chart110.xml"/></Relationships>
</file>

<file path=xl/drawings/_rels/drawing111.xml.rels><?xml version="1.0" encoding="UTF-8" standalone="yes"?>
<Relationships xmlns="http://schemas.openxmlformats.org/package/2006/relationships"><Relationship Id="rId1" Type="http://schemas.openxmlformats.org/officeDocument/2006/relationships/chart" Target="../charts/chart111.xml"/></Relationships>
</file>

<file path=xl/drawings/_rels/drawing112.xml.rels><?xml version="1.0" encoding="UTF-8" standalone="yes"?>
<Relationships xmlns="http://schemas.openxmlformats.org/package/2006/relationships"><Relationship Id="rId1" Type="http://schemas.openxmlformats.org/officeDocument/2006/relationships/chart" Target="../charts/chart112.xml"/></Relationships>
</file>

<file path=xl/drawings/_rels/drawing113.xml.rels><?xml version="1.0" encoding="UTF-8" standalone="yes"?>
<Relationships xmlns="http://schemas.openxmlformats.org/package/2006/relationships"><Relationship Id="rId1" Type="http://schemas.openxmlformats.org/officeDocument/2006/relationships/chart" Target="../charts/chart113.xml"/></Relationships>
</file>

<file path=xl/drawings/_rels/drawing114.xml.rels><?xml version="1.0" encoding="UTF-8" standalone="yes"?>
<Relationships xmlns="http://schemas.openxmlformats.org/package/2006/relationships"><Relationship Id="rId1" Type="http://schemas.openxmlformats.org/officeDocument/2006/relationships/chart" Target="../charts/chart114.xml"/></Relationships>
</file>

<file path=xl/drawings/_rels/drawing115.xml.rels><?xml version="1.0" encoding="UTF-8" standalone="yes"?>
<Relationships xmlns="http://schemas.openxmlformats.org/package/2006/relationships"><Relationship Id="rId1" Type="http://schemas.openxmlformats.org/officeDocument/2006/relationships/chart" Target="../charts/chart115.xml"/></Relationships>
</file>

<file path=xl/drawings/_rels/drawing116.xml.rels><?xml version="1.0" encoding="UTF-8" standalone="yes"?>
<Relationships xmlns="http://schemas.openxmlformats.org/package/2006/relationships"><Relationship Id="rId1" Type="http://schemas.openxmlformats.org/officeDocument/2006/relationships/chart" Target="../charts/chart116.xml"/></Relationships>
</file>

<file path=xl/drawings/_rels/drawing117.xml.rels><?xml version="1.0" encoding="UTF-8" standalone="yes"?>
<Relationships xmlns="http://schemas.openxmlformats.org/package/2006/relationships"><Relationship Id="rId1" Type="http://schemas.openxmlformats.org/officeDocument/2006/relationships/chart" Target="../charts/chart117.xml"/></Relationships>
</file>

<file path=xl/drawings/_rels/drawing118.xml.rels><?xml version="1.0" encoding="UTF-8" standalone="yes"?>
<Relationships xmlns="http://schemas.openxmlformats.org/package/2006/relationships"><Relationship Id="rId1" Type="http://schemas.openxmlformats.org/officeDocument/2006/relationships/chart" Target="../charts/chart118.xml"/></Relationships>
</file>

<file path=xl/drawings/_rels/drawing119.xml.rels><?xml version="1.0" encoding="UTF-8" standalone="yes"?>
<Relationships xmlns="http://schemas.openxmlformats.org/package/2006/relationships"><Relationship Id="rId1" Type="http://schemas.openxmlformats.org/officeDocument/2006/relationships/chart" Target="../charts/chart11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0.xml.rels><?xml version="1.0" encoding="UTF-8" standalone="yes"?>
<Relationships xmlns="http://schemas.openxmlformats.org/package/2006/relationships"><Relationship Id="rId1" Type="http://schemas.openxmlformats.org/officeDocument/2006/relationships/chart" Target="../charts/chart120.xml"/></Relationships>
</file>

<file path=xl/drawings/_rels/drawing121.xml.rels><?xml version="1.0" encoding="UTF-8" standalone="yes"?>
<Relationships xmlns="http://schemas.openxmlformats.org/package/2006/relationships"><Relationship Id="rId1" Type="http://schemas.openxmlformats.org/officeDocument/2006/relationships/chart" Target="../charts/chart121.xml"/></Relationships>
</file>

<file path=xl/drawings/_rels/drawing122.xml.rels><?xml version="1.0" encoding="UTF-8" standalone="yes"?>
<Relationships xmlns="http://schemas.openxmlformats.org/package/2006/relationships"><Relationship Id="rId1" Type="http://schemas.openxmlformats.org/officeDocument/2006/relationships/chart" Target="../charts/chart122.xml"/></Relationships>
</file>

<file path=xl/drawings/_rels/drawing123.xml.rels><?xml version="1.0" encoding="UTF-8" standalone="yes"?>
<Relationships xmlns="http://schemas.openxmlformats.org/package/2006/relationships"><Relationship Id="rId1" Type="http://schemas.openxmlformats.org/officeDocument/2006/relationships/chart" Target="../charts/chart123.xml"/></Relationships>
</file>

<file path=xl/drawings/_rels/drawing124.xml.rels><?xml version="1.0" encoding="UTF-8" standalone="yes"?>
<Relationships xmlns="http://schemas.openxmlformats.org/package/2006/relationships"><Relationship Id="rId1" Type="http://schemas.openxmlformats.org/officeDocument/2006/relationships/chart" Target="../charts/chart124.xml"/></Relationships>
</file>

<file path=xl/drawings/_rels/drawing125.xml.rels><?xml version="1.0" encoding="UTF-8" standalone="yes"?>
<Relationships xmlns="http://schemas.openxmlformats.org/package/2006/relationships"><Relationship Id="rId1" Type="http://schemas.openxmlformats.org/officeDocument/2006/relationships/chart" Target="../charts/chart125.xml"/></Relationships>
</file>

<file path=xl/drawings/_rels/drawing126.xml.rels><?xml version="1.0" encoding="UTF-8" standalone="yes"?>
<Relationships xmlns="http://schemas.openxmlformats.org/package/2006/relationships"><Relationship Id="rId1" Type="http://schemas.openxmlformats.org/officeDocument/2006/relationships/chart" Target="../charts/chart126.xml"/></Relationships>
</file>

<file path=xl/drawings/_rels/drawing127.xml.rels><?xml version="1.0" encoding="UTF-8" standalone="yes"?>
<Relationships xmlns="http://schemas.openxmlformats.org/package/2006/relationships"><Relationship Id="rId1" Type="http://schemas.openxmlformats.org/officeDocument/2006/relationships/chart" Target="../charts/chart127.xml"/></Relationships>
</file>

<file path=xl/drawings/_rels/drawing128.xml.rels><?xml version="1.0" encoding="UTF-8" standalone="yes"?>
<Relationships xmlns="http://schemas.openxmlformats.org/package/2006/relationships"><Relationship Id="rId2" Type="http://schemas.openxmlformats.org/officeDocument/2006/relationships/chart" Target="../charts/chart129.xml"/><Relationship Id="rId1" Type="http://schemas.openxmlformats.org/officeDocument/2006/relationships/chart" Target="../charts/chart12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94.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95.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97.xml"/></Relationships>
</file>

<file path=xl/drawings/_rels/drawing98.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99.xml.rels><?xml version="1.0" encoding="UTF-8" standalone="yes"?>
<Relationships xmlns="http://schemas.openxmlformats.org/package/2006/relationships"><Relationship Id="rId1" Type="http://schemas.openxmlformats.org/officeDocument/2006/relationships/chart" Target="../charts/chart99.xml"/></Relationships>
</file>

<file path=xl/drawings/drawing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73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09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589014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79401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866515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3065067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3118007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3213955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3343182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344097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3782475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391805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19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3986146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4170055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4320582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448390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4637200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4744309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4900468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505744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5167320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5315185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297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5476361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5626171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5727137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5727341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5932549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6273846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6061675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606188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8.xml><?xml version="1.0" encoding="utf-8"?>
<xdr:wsDr xmlns:xdr="http://schemas.openxmlformats.org/drawingml/2006/spreadsheetDrawing" xmlns:a="http://schemas.openxmlformats.org/drawingml/2006/main">
  <xdr:twoCellAnchor>
    <xdr:from>
      <xdr:col>4</xdr:col>
      <xdr:colOff>609600</xdr:colOff>
      <xdr:row>8</xdr:row>
      <xdr:rowOff>161925</xdr:rowOff>
    </xdr:from>
    <xdr:to>
      <xdr:col>20</xdr:col>
      <xdr:colOff>552450</xdr:colOff>
      <xdr:row>22</xdr:row>
      <xdr:rowOff>133350</xdr:rowOff>
    </xdr:to>
    <xdr:graphicFrame macro="">
      <xdr:nvGraphicFramePr>
        <xdr:cNvPr id="350564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19050</xdr:colOff>
      <xdr:row>23</xdr:row>
      <xdr:rowOff>190500</xdr:rowOff>
    </xdr:from>
    <xdr:to>
      <xdr:col>20</xdr:col>
      <xdr:colOff>542925</xdr:colOff>
      <xdr:row>42</xdr:row>
      <xdr:rowOff>142875</xdr:rowOff>
    </xdr:to>
    <xdr:graphicFrame macro="">
      <xdr:nvGraphicFramePr>
        <xdr:cNvPr id="350564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39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502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60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70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80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911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01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70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11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21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32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42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4881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9898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0103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0308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0513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0717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375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0922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419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7476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7680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7885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8090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8295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850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870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890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478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7101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31402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48297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8710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04923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14037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23355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28167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33083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47930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580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53050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19814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46028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83403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9446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32221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361942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390716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4200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44386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682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450005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474683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506119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499770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512877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519533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526394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540013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574521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581689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785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602988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63186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675589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697809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765188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788125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849666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865333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928513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952577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887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009408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042278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067264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126245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236836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254244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323978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491502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580691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643871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99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0.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698655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1.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763269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2.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828599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3.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1932329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4.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065755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5.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171738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6.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2691198"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7.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367627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8.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447294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9.xml><?xml version="1.0" encoding="utf-8"?>
<xdr:wsDr xmlns:xdr="http://schemas.openxmlformats.org/drawingml/2006/spreadsheetDrawing" xmlns:a="http://schemas.openxmlformats.org/drawingml/2006/main">
  <xdr:twoCellAnchor>
    <xdr:from>
      <xdr:col>0</xdr:col>
      <xdr:colOff>9525</xdr:colOff>
      <xdr:row>34</xdr:row>
      <xdr:rowOff>0</xdr:rowOff>
    </xdr:from>
    <xdr:to>
      <xdr:col>9</xdr:col>
      <xdr:colOff>0</xdr:colOff>
      <xdr:row>77</xdr:row>
      <xdr:rowOff>0</xdr:rowOff>
    </xdr:to>
    <xdr:graphicFrame macro="">
      <xdr:nvGraphicFramePr>
        <xdr:cNvPr id="2507709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105.xml"/><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108.xml"/><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2" Type="http://schemas.openxmlformats.org/officeDocument/2006/relationships/drawing" Target="../drawings/drawing109.xml"/><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110.xml"/><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111.xml"/><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112.xml"/><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113.xml"/><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2" Type="http://schemas.openxmlformats.org/officeDocument/2006/relationships/drawing" Target="../drawings/drawing114.xml"/><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115.xml"/><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116.xml"/><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117.xml"/><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118.xml"/><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119.xml"/><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120.xml"/><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121.xml"/><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2" Type="http://schemas.openxmlformats.org/officeDocument/2006/relationships/drawing" Target="../drawings/drawing122.xml"/><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123.xml"/><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2" Type="http://schemas.openxmlformats.org/officeDocument/2006/relationships/drawing" Target="../drawings/drawing124.xml"/><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2" Type="http://schemas.openxmlformats.org/officeDocument/2006/relationships/drawing" Target="../drawings/drawing125.xml"/><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126.xml"/><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2" Type="http://schemas.openxmlformats.org/officeDocument/2006/relationships/drawing" Target="../drawings/drawing127.xml"/><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128.xml"/><Relationship Id="rId1" Type="http://schemas.openxmlformats.org/officeDocument/2006/relationships/printerSettings" Target="../printerSettings/printerSettings12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dimension ref="A1:M20"/>
  <sheetViews>
    <sheetView workbookViewId="0">
      <selection activeCell="M9" sqref="M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22.42578125" bestFit="1" customWidth="1"/>
    <col min="12" max="12" width="15" customWidth="1"/>
  </cols>
  <sheetData>
    <row r="1" spans="1:13" ht="20.25">
      <c r="A1" s="35" t="s">
        <v>0</v>
      </c>
      <c r="B1" s="35"/>
      <c r="C1" s="35"/>
      <c r="D1" s="35"/>
      <c r="E1" s="35"/>
      <c r="F1" s="35"/>
      <c r="G1" s="35"/>
      <c r="H1" s="35"/>
      <c r="I1" s="35"/>
    </row>
    <row r="3" spans="1:13" ht="13.5" thickBot="1">
      <c r="A3" s="5" t="s">
        <v>1</v>
      </c>
      <c r="B3" s="6">
        <v>40147</v>
      </c>
      <c r="C3" s="6">
        <v>40151</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8"/>
      <c r="C9" s="8"/>
      <c r="D9" t="s">
        <v>24</v>
      </c>
      <c r="E9" s="8"/>
      <c r="F9" s="8"/>
      <c r="H9" s="8"/>
      <c r="I9" s="8"/>
      <c r="J9" t="s">
        <v>19</v>
      </c>
      <c r="K9">
        <f>SUM(C9-B9+F9-E9+I9-H9)/2</f>
        <v>0</v>
      </c>
      <c r="L9">
        <f>SUM(C9-B9+F9-E9+I9-H9)</f>
        <v>0</v>
      </c>
      <c r="M9">
        <f>SUM(K9*0.04+K9)</f>
        <v>0</v>
      </c>
    </row>
    <row r="10" spans="1:13" ht="34.5" customHeight="1">
      <c r="A10" s="5" t="s">
        <v>3</v>
      </c>
      <c r="B10" s="2">
        <v>500411</v>
      </c>
      <c r="C10" s="2">
        <v>504588</v>
      </c>
      <c r="E10" s="2">
        <v>21777</v>
      </c>
      <c r="F10" s="2">
        <v>21842</v>
      </c>
      <c r="H10" s="2">
        <v>52387</v>
      </c>
      <c r="I10" s="2">
        <v>52835</v>
      </c>
      <c r="J10" t="s">
        <v>20</v>
      </c>
      <c r="K10">
        <f>SUM(C10-B10+F10-E10+I10-H10)/2</f>
        <v>2345</v>
      </c>
      <c r="L10">
        <f>SUM(C10-B10+F10-E10+I10-H10)</f>
        <v>4690</v>
      </c>
      <c r="M10">
        <f>SUM(K10*0.04+K10)</f>
        <v>2438.8000000000002</v>
      </c>
    </row>
    <row r="11" spans="1:13" ht="34.5" customHeight="1">
      <c r="A11" s="5" t="s">
        <v>4</v>
      </c>
      <c r="B11" s="2">
        <v>504620</v>
      </c>
      <c r="C11" s="2">
        <v>508267</v>
      </c>
      <c r="E11" s="2">
        <v>21872</v>
      </c>
      <c r="F11" s="2">
        <v>21914</v>
      </c>
      <c r="H11" s="2">
        <v>52942</v>
      </c>
      <c r="I11" s="2">
        <v>53400</v>
      </c>
      <c r="J11" t="s">
        <v>21</v>
      </c>
      <c r="K11">
        <f>SUM(C11-B11+F11-E11+I11-H11)/2</f>
        <v>2073.5</v>
      </c>
      <c r="L11">
        <f>SUM(C11-B11+F11-E11+I11-H11)</f>
        <v>4147</v>
      </c>
      <c r="M11">
        <f>SUM(K11*0.04+K11)</f>
        <v>2156.44</v>
      </c>
    </row>
    <row r="12" spans="1:13" ht="34.5" customHeight="1">
      <c r="A12" s="5" t="s">
        <v>5</v>
      </c>
      <c r="B12" s="2">
        <v>508277</v>
      </c>
      <c r="C12" s="2">
        <v>512362</v>
      </c>
      <c r="E12" s="2">
        <v>21948</v>
      </c>
      <c r="F12" s="2">
        <v>21999</v>
      </c>
      <c r="H12" s="2">
        <v>53498</v>
      </c>
      <c r="I12" s="2">
        <v>53505</v>
      </c>
      <c r="J12" t="s">
        <v>22</v>
      </c>
      <c r="K12">
        <f>SUM(C12-B12+F12-E12+I12-H12)/2</f>
        <v>2071.5</v>
      </c>
      <c r="L12">
        <f>SUM(C12-B12+F12-E12+I12-H12)</f>
        <v>4143</v>
      </c>
      <c r="M12">
        <f>SUM(K12*0.04+K12)</f>
        <v>2154.36</v>
      </c>
    </row>
    <row r="13" spans="1:13" ht="34.5" customHeight="1">
      <c r="A13" s="5" t="s">
        <v>6</v>
      </c>
      <c r="B13" s="2">
        <v>512390</v>
      </c>
      <c r="C13" s="2">
        <v>514029</v>
      </c>
      <c r="E13" s="2">
        <v>22019</v>
      </c>
      <c r="F13" s="2">
        <v>22034</v>
      </c>
      <c r="H13" s="2">
        <v>54053</v>
      </c>
      <c r="I13" s="2">
        <v>54222</v>
      </c>
      <c r="J13" t="s">
        <v>23</v>
      </c>
      <c r="K13">
        <f>SUM(C13-B13+F13-E13+I13-H13)/2</f>
        <v>911.5</v>
      </c>
      <c r="L13">
        <f>SUM(C13-B13+F13-E13+I13-H13)</f>
        <v>1823</v>
      </c>
      <c r="M13">
        <f>SUM(K13*0.04+K13)</f>
        <v>947.96</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dimension ref="A1:M20"/>
  <sheetViews>
    <sheetView workbookViewId="0">
      <selection activeCell="I9" sqref="I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40231</v>
      </c>
      <c r="C3" s="6">
        <v>40235</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631466</v>
      </c>
      <c r="C9" s="9">
        <v>635257</v>
      </c>
      <c r="E9" s="9">
        <v>25449</v>
      </c>
      <c r="F9" s="9">
        <v>25511</v>
      </c>
      <c r="H9" s="9">
        <v>67646</v>
      </c>
      <c r="I9" s="9">
        <v>68089</v>
      </c>
      <c r="J9" t="s">
        <v>19</v>
      </c>
      <c r="K9">
        <f>SUM(C9-B9+F9-E9+I9-H9)/2</f>
        <v>2148</v>
      </c>
      <c r="L9">
        <f>SUM(C9-B9+F9-E9+I9-H9)</f>
        <v>4296</v>
      </c>
      <c r="M9">
        <f>SUM(K9*0.04+K9)</f>
        <v>2233.92</v>
      </c>
    </row>
    <row r="10" spans="1:13" ht="34.5" customHeight="1">
      <c r="A10" s="5" t="s">
        <v>3</v>
      </c>
      <c r="B10" s="2">
        <v>635311</v>
      </c>
      <c r="C10" s="2">
        <v>638724</v>
      </c>
      <c r="E10" s="2">
        <v>25529</v>
      </c>
      <c r="F10" s="2">
        <v>25602</v>
      </c>
      <c r="H10" s="2">
        <v>68119</v>
      </c>
      <c r="I10" s="2">
        <v>68535</v>
      </c>
      <c r="J10" t="s">
        <v>20</v>
      </c>
      <c r="K10">
        <f>SUM(C10-B10+F10-E10+I10-H10)/2</f>
        <v>1951</v>
      </c>
      <c r="L10">
        <f>SUM(C10-B10+F10-E10+I10-H10)</f>
        <v>3902</v>
      </c>
      <c r="M10">
        <f>SUM(K10*0.04+K10)</f>
        <v>2029.04</v>
      </c>
    </row>
    <row r="11" spans="1:13" ht="34.5" customHeight="1">
      <c r="A11" s="5" t="s">
        <v>4</v>
      </c>
      <c r="B11" s="2">
        <v>638829</v>
      </c>
      <c r="C11" s="2">
        <v>642462</v>
      </c>
      <c r="E11" s="2">
        <v>25628</v>
      </c>
      <c r="F11" s="2">
        <v>25692</v>
      </c>
      <c r="H11" s="2">
        <v>68603</v>
      </c>
      <c r="I11" s="2">
        <v>69086</v>
      </c>
      <c r="J11" t="s">
        <v>21</v>
      </c>
      <c r="K11">
        <f>SUM(C11-B11+F11-E11+I11-H11)/2</f>
        <v>2090</v>
      </c>
      <c r="L11">
        <f>SUM(C11-B11+F11-E11+I11-H11)</f>
        <v>4180</v>
      </c>
      <c r="M11">
        <f>SUM(K11*0.04+K11)</f>
        <v>2173.6</v>
      </c>
    </row>
    <row r="12" spans="1:13" ht="34.5" customHeight="1">
      <c r="A12" s="5" t="s">
        <v>5</v>
      </c>
      <c r="B12" s="2">
        <v>642504</v>
      </c>
      <c r="C12" s="2">
        <v>645708</v>
      </c>
      <c r="E12" s="2">
        <v>25710</v>
      </c>
      <c r="F12" s="2">
        <v>25772</v>
      </c>
      <c r="H12" s="2">
        <v>69138</v>
      </c>
      <c r="I12" s="2">
        <v>69502</v>
      </c>
      <c r="J12" t="s">
        <v>22</v>
      </c>
      <c r="K12">
        <f>SUM(C12-B12+F12-E12+I12-H12)/2</f>
        <v>1815</v>
      </c>
      <c r="L12">
        <f>SUM(C12-B12+F12-E12+I12-H12)</f>
        <v>3630</v>
      </c>
      <c r="M12">
        <f>SUM(K12*0.04+K12)</f>
        <v>1887.6</v>
      </c>
    </row>
    <row r="13" spans="1:13" ht="34.5" customHeight="1">
      <c r="A13" s="5" t="s">
        <v>6</v>
      </c>
      <c r="B13" s="2">
        <v>645740</v>
      </c>
      <c r="C13" s="2">
        <v>647261</v>
      </c>
      <c r="E13" s="2">
        <v>25788</v>
      </c>
      <c r="F13" s="2">
        <v>25836</v>
      </c>
      <c r="H13" s="2">
        <v>69539</v>
      </c>
      <c r="I13" s="2">
        <v>69727</v>
      </c>
      <c r="J13" t="s">
        <v>23</v>
      </c>
      <c r="K13">
        <f>SUM(C13-B13+F13-E13+I13-H13)/2</f>
        <v>878.5</v>
      </c>
      <c r="L13">
        <f>SUM(C13-B13+F13-E13+I13-H13)</f>
        <v>1757</v>
      </c>
      <c r="M13">
        <f>SUM(K13*0.04+K13)</f>
        <v>913.64</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100.xml><?xml version="1.0" encoding="utf-8"?>
<worksheet xmlns="http://schemas.openxmlformats.org/spreadsheetml/2006/main" xmlns:r="http://schemas.openxmlformats.org/officeDocument/2006/relationships">
  <dimension ref="A1:M20"/>
  <sheetViews>
    <sheetView workbookViewId="0">
      <selection activeCell="B13" sqref="B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40875</v>
      </c>
      <c r="C3" s="6">
        <v>40879</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686745</v>
      </c>
      <c r="C9" s="9">
        <v>690005</v>
      </c>
      <c r="D9" s="10"/>
      <c r="E9" s="9">
        <v>45128</v>
      </c>
      <c r="F9" s="9">
        <v>45157</v>
      </c>
      <c r="G9" s="10"/>
      <c r="H9" s="9">
        <v>196820</v>
      </c>
      <c r="I9" s="9">
        <v>197177</v>
      </c>
      <c r="J9" t="s">
        <v>19</v>
      </c>
      <c r="K9">
        <f>SUM(C9-B9+F9-E9+I9-H9)/2</f>
        <v>1823</v>
      </c>
      <c r="L9">
        <f>SUM(C9-B9+F9-E9+I9-H9)</f>
        <v>3646</v>
      </c>
      <c r="M9">
        <f>SUM(K9*0.04+K9)</f>
        <v>1895.92</v>
      </c>
    </row>
    <row r="10" spans="1:13" ht="34.5" customHeight="1">
      <c r="A10" s="5" t="s">
        <v>3</v>
      </c>
      <c r="B10" s="2">
        <v>690049</v>
      </c>
      <c r="C10" s="2">
        <v>694175</v>
      </c>
      <c r="E10" s="2">
        <v>45166</v>
      </c>
      <c r="F10" s="2">
        <v>45183</v>
      </c>
      <c r="H10" s="2">
        <v>197242</v>
      </c>
      <c r="I10" s="2">
        <v>197742</v>
      </c>
      <c r="J10" t="s">
        <v>20</v>
      </c>
      <c r="K10">
        <f>SUM(C10-B10+F10-E10+I10-H10)/2</f>
        <v>2321.5</v>
      </c>
      <c r="L10">
        <f>SUM(C10-B10+F10-E10+I10-H10)</f>
        <v>4643</v>
      </c>
      <c r="M10">
        <f>SUM(K10*0.04+K10)</f>
        <v>2414.36</v>
      </c>
    </row>
    <row r="11" spans="1:13" ht="34.5" customHeight="1">
      <c r="A11" s="5" t="s">
        <v>4</v>
      </c>
      <c r="B11" s="2">
        <v>694212</v>
      </c>
      <c r="C11" s="2">
        <v>697345</v>
      </c>
      <c r="E11" s="2">
        <v>45198</v>
      </c>
      <c r="F11" s="2">
        <v>45215</v>
      </c>
      <c r="H11" s="2">
        <v>197831</v>
      </c>
      <c r="I11" s="2">
        <v>198174</v>
      </c>
      <c r="J11" t="s">
        <v>21</v>
      </c>
      <c r="K11">
        <f>SUM(C11-B11+F11-E11+I11-H11)/2</f>
        <v>1746.5</v>
      </c>
      <c r="L11">
        <f>SUM(C11-B11+F11-E11+I11-H11)</f>
        <v>3493</v>
      </c>
      <c r="M11">
        <f>SUM(K11*0.04+K11)</f>
        <v>1816.36</v>
      </c>
    </row>
    <row r="12" spans="1:13" ht="34.5" customHeight="1">
      <c r="A12" s="5" t="s">
        <v>5</v>
      </c>
      <c r="B12" s="9">
        <v>697382</v>
      </c>
      <c r="C12" s="9">
        <v>701405</v>
      </c>
      <c r="D12" s="10"/>
      <c r="E12" s="9">
        <v>45229</v>
      </c>
      <c r="F12" s="9">
        <v>45248</v>
      </c>
      <c r="G12" s="10"/>
      <c r="H12" s="9">
        <v>198236</v>
      </c>
      <c r="I12" s="9">
        <v>198758</v>
      </c>
      <c r="J12" t="s">
        <v>22</v>
      </c>
      <c r="K12">
        <f>SUM(C12-B12+F12-E12+I12-H12)/2</f>
        <v>2282</v>
      </c>
      <c r="L12">
        <f>SUM(C12-B12+F12-E12+I12-H12)</f>
        <v>4564</v>
      </c>
      <c r="M12">
        <f>SUM(K12*0.04+K12)</f>
        <v>2373.2800000000002</v>
      </c>
    </row>
    <row r="13" spans="1:13" ht="34.5" customHeight="1">
      <c r="A13" s="5" t="s">
        <v>6</v>
      </c>
      <c r="B13" s="9">
        <v>701433</v>
      </c>
      <c r="C13" s="9">
        <v>702680</v>
      </c>
      <c r="D13" s="10"/>
      <c r="E13" s="9">
        <v>45253</v>
      </c>
      <c r="F13" s="9">
        <v>45262</v>
      </c>
      <c r="G13" s="10"/>
      <c r="H13" s="9">
        <v>198846</v>
      </c>
      <c r="I13" s="9">
        <v>199037</v>
      </c>
      <c r="J13" t="s">
        <v>23</v>
      </c>
      <c r="K13">
        <f>SUM(C13-B13+F13-E13+I13-H13)/2</f>
        <v>723.5</v>
      </c>
      <c r="L13">
        <f>SUM(C13-B13+F13-E13+I13-H13)</f>
        <v>1447</v>
      </c>
      <c r="M13">
        <f>SUM(K13*0.04+K13)</f>
        <v>752.44</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01.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40882</v>
      </c>
      <c r="C3" s="6">
        <v>40886</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703427</v>
      </c>
      <c r="C9" s="9">
        <v>705887</v>
      </c>
      <c r="D9" s="10"/>
      <c r="E9" s="9">
        <v>45281</v>
      </c>
      <c r="F9" s="9">
        <v>45290</v>
      </c>
      <c r="G9" s="10"/>
      <c r="H9" s="9">
        <v>199162</v>
      </c>
      <c r="I9" s="9">
        <v>199525</v>
      </c>
      <c r="J9" t="s">
        <v>19</v>
      </c>
      <c r="K9">
        <f>SUM(C9-B9+F9-E9+I9-H9)/2</f>
        <v>1416</v>
      </c>
      <c r="L9">
        <f>SUM(C9-B9+F9-E9+I9-H9)</f>
        <v>2832</v>
      </c>
      <c r="M9">
        <f>SUM(K9*0.04+K9)</f>
        <v>1472.64</v>
      </c>
    </row>
    <row r="10" spans="1:13" ht="34.5" customHeight="1">
      <c r="A10" s="5" t="s">
        <v>3</v>
      </c>
      <c r="B10" s="2">
        <v>705930</v>
      </c>
      <c r="C10" s="2">
        <v>709094</v>
      </c>
      <c r="E10" s="2">
        <v>45296</v>
      </c>
      <c r="F10" s="2">
        <v>45311</v>
      </c>
      <c r="H10" s="2">
        <v>199574</v>
      </c>
      <c r="I10" s="2">
        <v>200018</v>
      </c>
      <c r="J10" t="s">
        <v>20</v>
      </c>
      <c r="K10">
        <f>SUM(C10-B10+F10-E10+I10-H10)/2</f>
        <v>1811.5</v>
      </c>
      <c r="L10">
        <f>SUM(C10-B10+F10-E10+I10-H10)</f>
        <v>3623</v>
      </c>
      <c r="M10">
        <f>SUM(K10*0.04+K10)</f>
        <v>1883.96</v>
      </c>
    </row>
    <row r="11" spans="1:13" ht="34.5" customHeight="1">
      <c r="A11" s="5" t="s">
        <v>4</v>
      </c>
      <c r="B11" s="2">
        <v>709125</v>
      </c>
      <c r="C11" s="2">
        <v>711115</v>
      </c>
      <c r="E11" s="2">
        <v>45314</v>
      </c>
      <c r="F11" s="2">
        <v>45336</v>
      </c>
      <c r="H11" s="2">
        <v>200072</v>
      </c>
      <c r="I11" s="2">
        <v>200317</v>
      </c>
      <c r="J11" t="s">
        <v>21</v>
      </c>
      <c r="K11">
        <f>SUM(C11-B11+F11-E11+I11-H11)/2</f>
        <v>1128.5</v>
      </c>
      <c r="L11">
        <f>SUM(C11-B11+F11-E11+I11-H11)</f>
        <v>2257</v>
      </c>
      <c r="M11">
        <f>SUM(K11*0.04+K11)</f>
        <v>1173.6400000000001</v>
      </c>
    </row>
    <row r="12" spans="1:13" ht="34.5" customHeight="1">
      <c r="A12" s="5" t="s">
        <v>5</v>
      </c>
      <c r="B12" s="9">
        <v>711162</v>
      </c>
      <c r="C12" s="9">
        <v>713022</v>
      </c>
      <c r="D12" s="10"/>
      <c r="E12" s="9">
        <v>45345</v>
      </c>
      <c r="F12" s="9">
        <v>45353</v>
      </c>
      <c r="G12" s="10"/>
      <c r="H12" s="9">
        <v>200382</v>
      </c>
      <c r="I12" s="9">
        <v>200571</v>
      </c>
      <c r="J12" t="s">
        <v>22</v>
      </c>
      <c r="K12">
        <f>SUM(C12-B12+F12-E12+I12-H12)/2</f>
        <v>1028.5</v>
      </c>
      <c r="L12">
        <f>SUM(C12-B12+F12-E12+I12-H12)</f>
        <v>2057</v>
      </c>
      <c r="M12">
        <f>SUM(K12*0.04+K12)</f>
        <v>1069.6400000000001</v>
      </c>
    </row>
    <row r="13" spans="1:13" ht="34.5" customHeight="1">
      <c r="A13" s="5" t="s">
        <v>6</v>
      </c>
      <c r="B13" s="9">
        <v>713053</v>
      </c>
      <c r="C13" s="9">
        <v>713405</v>
      </c>
      <c r="D13" s="10"/>
      <c r="E13" s="9">
        <v>45360</v>
      </c>
      <c r="F13" s="9">
        <v>45360</v>
      </c>
      <c r="G13" s="10"/>
      <c r="H13" s="9">
        <v>200622</v>
      </c>
      <c r="I13" s="9">
        <v>200682</v>
      </c>
      <c r="J13" t="s">
        <v>23</v>
      </c>
      <c r="K13">
        <f>SUM(C13-B13+F13-E13+I13-H13)/2</f>
        <v>206</v>
      </c>
      <c r="L13">
        <f>SUM(C13-B13+F13-E13+I13-H13)</f>
        <v>412</v>
      </c>
      <c r="M13">
        <f>SUM(K13*0.04+K13)</f>
        <v>214.24</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02.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40889</v>
      </c>
      <c r="C3" s="6">
        <v>40893</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713453</v>
      </c>
      <c r="C9" s="9">
        <v>713745</v>
      </c>
      <c r="D9" s="10"/>
      <c r="E9" s="9">
        <v>45369</v>
      </c>
      <c r="F9" s="9">
        <v>45369</v>
      </c>
      <c r="G9" s="10"/>
      <c r="H9" s="9">
        <v>200697</v>
      </c>
      <c r="I9" s="9">
        <v>200737</v>
      </c>
      <c r="J9" t="s">
        <v>19</v>
      </c>
      <c r="K9">
        <f>SUM(C9-B9+F9-E9+I9-H9)/2</f>
        <v>166</v>
      </c>
      <c r="L9">
        <f>SUM(C9-B9+F9-E9+I9-H9)</f>
        <v>332</v>
      </c>
      <c r="M9">
        <f>SUM(K9*0.04+K9)</f>
        <v>172.64</v>
      </c>
    </row>
    <row r="10" spans="1:13" ht="34.5" customHeight="1">
      <c r="A10" s="5" t="s">
        <v>3</v>
      </c>
      <c r="B10" s="2">
        <v>713807</v>
      </c>
      <c r="C10" s="2">
        <v>714173</v>
      </c>
      <c r="E10" s="2">
        <v>45374</v>
      </c>
      <c r="F10" s="2">
        <v>45377</v>
      </c>
      <c r="H10" s="2">
        <v>200747</v>
      </c>
      <c r="I10" s="2">
        <v>200885</v>
      </c>
      <c r="J10" t="s">
        <v>20</v>
      </c>
      <c r="K10">
        <f>SUM(C10-B10+F10-E10+I10-H10)/2</f>
        <v>253.5</v>
      </c>
      <c r="L10">
        <f>SUM(C10-B10+F10-E10+I10-H10)</f>
        <v>507</v>
      </c>
      <c r="M10">
        <f>SUM(K10*0.04+K10)</f>
        <v>263.64</v>
      </c>
    </row>
    <row r="11" spans="1:13" ht="34.5" customHeight="1">
      <c r="A11" s="5" t="s">
        <v>4</v>
      </c>
      <c r="B11" s="2">
        <v>714219</v>
      </c>
      <c r="C11" s="2">
        <v>714599</v>
      </c>
      <c r="E11" s="2">
        <v>45382</v>
      </c>
      <c r="F11" s="2">
        <v>45388</v>
      </c>
      <c r="H11" s="2">
        <v>200902</v>
      </c>
      <c r="I11" s="2">
        <v>200955</v>
      </c>
      <c r="J11" t="s">
        <v>21</v>
      </c>
      <c r="K11">
        <f>SUM(C11-B11+F11-E11+I11-H11)/2</f>
        <v>219.5</v>
      </c>
      <c r="L11">
        <f>SUM(C11-B11+F11-E11+I11-H11)</f>
        <v>439</v>
      </c>
      <c r="M11">
        <f>SUM(K11*0.04+K11)</f>
        <v>228.28</v>
      </c>
    </row>
    <row r="12" spans="1:13" ht="34.5" customHeight="1">
      <c r="A12" s="5" t="s">
        <v>5</v>
      </c>
      <c r="B12" s="9">
        <v>714642</v>
      </c>
      <c r="C12" s="9">
        <v>714951</v>
      </c>
      <c r="D12" s="10"/>
      <c r="E12" s="9">
        <v>45393</v>
      </c>
      <c r="F12" s="9">
        <v>45402</v>
      </c>
      <c r="G12" s="10"/>
      <c r="H12" s="9">
        <v>200968</v>
      </c>
      <c r="I12" s="9">
        <v>201005</v>
      </c>
      <c r="J12" t="s">
        <v>22</v>
      </c>
      <c r="K12">
        <f>SUM(C12-B12+F12-E12+I12-H12)/2</f>
        <v>177.5</v>
      </c>
      <c r="L12">
        <f>SUM(C12-B12+F12-E12+I12-H12)</f>
        <v>355</v>
      </c>
      <c r="M12">
        <f>SUM(K12*0.04+K12)</f>
        <v>184.6</v>
      </c>
    </row>
    <row r="13" spans="1:13" ht="34.5" customHeight="1">
      <c r="A13" s="5" t="s">
        <v>6</v>
      </c>
      <c r="B13" s="9">
        <v>715009</v>
      </c>
      <c r="C13" s="9">
        <v>715300</v>
      </c>
      <c r="D13" s="10"/>
      <c r="E13" s="9">
        <v>45408</v>
      </c>
      <c r="F13" s="9">
        <v>45411</v>
      </c>
      <c r="G13" s="10"/>
      <c r="H13" s="9">
        <v>201020</v>
      </c>
      <c r="I13" s="9">
        <v>201061</v>
      </c>
      <c r="J13" t="s">
        <v>23</v>
      </c>
      <c r="K13">
        <f>SUM(C13-B13+F13-E13+I13-H13)/2</f>
        <v>167.5</v>
      </c>
      <c r="L13">
        <f>SUM(C13-B13+F13-E13+I13-H13)</f>
        <v>335</v>
      </c>
      <c r="M13">
        <f>SUM(K13*0.04+K13)</f>
        <v>174.2</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03.xml><?xml version="1.0" encoding="utf-8"?>
<worksheet xmlns="http://schemas.openxmlformats.org/spreadsheetml/2006/main" xmlns:r="http://schemas.openxmlformats.org/officeDocument/2006/relationships">
  <dimension ref="A1:M20"/>
  <sheetViews>
    <sheetView workbookViewId="0">
      <selection activeCell="B10" sqref="B10"/>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40910</v>
      </c>
      <c r="C3" s="6">
        <v>40914</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12"/>
      <c r="C9" s="12"/>
      <c r="D9" s="10"/>
      <c r="E9" s="12"/>
      <c r="F9" s="12"/>
      <c r="G9" s="10"/>
      <c r="H9" s="12"/>
      <c r="I9" s="12"/>
      <c r="J9" t="s">
        <v>19</v>
      </c>
      <c r="K9">
        <f>SUM(C9-B9+F9-E9+I9-H9)/2</f>
        <v>0</v>
      </c>
      <c r="L9">
        <f>SUM(C9-B9+F9-E9+I9-H9)</f>
        <v>0</v>
      </c>
      <c r="M9">
        <f>SUM(K9*0.04+K9)</f>
        <v>0</v>
      </c>
    </row>
    <row r="10" spans="1:13" ht="34.5" customHeight="1">
      <c r="A10" s="5" t="s">
        <v>3</v>
      </c>
      <c r="B10" s="2">
        <v>715569</v>
      </c>
      <c r="C10" s="2">
        <v>715959</v>
      </c>
      <c r="E10" s="2">
        <v>45429</v>
      </c>
      <c r="F10" s="2">
        <v>45434</v>
      </c>
      <c r="H10" s="2">
        <v>201170</v>
      </c>
      <c r="I10" s="2">
        <v>201213</v>
      </c>
      <c r="J10" t="s">
        <v>20</v>
      </c>
      <c r="K10">
        <f>SUM(C10-B10+F10-E10+I10-H10)/2</f>
        <v>219</v>
      </c>
      <c r="L10">
        <f>SUM(C10-B10+F10-E10+I10-H10)</f>
        <v>438</v>
      </c>
      <c r="M10">
        <f>SUM(K10*0.04+K10)</f>
        <v>227.76</v>
      </c>
    </row>
    <row r="11" spans="1:13" ht="34.5" customHeight="1">
      <c r="A11" s="5" t="s">
        <v>4</v>
      </c>
      <c r="B11" s="2">
        <v>716000</v>
      </c>
      <c r="C11" s="2">
        <v>716422</v>
      </c>
      <c r="E11" s="2">
        <v>45447</v>
      </c>
      <c r="F11" s="2">
        <v>45457</v>
      </c>
      <c r="H11" s="2">
        <v>201227</v>
      </c>
      <c r="I11" s="2">
        <v>201311</v>
      </c>
      <c r="J11" t="s">
        <v>21</v>
      </c>
      <c r="K11">
        <f>SUM(C11-B11+F11-E11+I11-H11)/2</f>
        <v>258</v>
      </c>
      <c r="L11">
        <f>SUM(C11-B11+F11-E11+I11-H11)</f>
        <v>516</v>
      </c>
      <c r="M11">
        <f>SUM(K11*0.04+K11)</f>
        <v>268.32</v>
      </c>
    </row>
    <row r="12" spans="1:13" ht="34.5" customHeight="1">
      <c r="A12" s="5" t="s">
        <v>5</v>
      </c>
      <c r="B12" s="9">
        <v>716471</v>
      </c>
      <c r="C12" s="9">
        <v>716871</v>
      </c>
      <c r="D12" s="10"/>
      <c r="E12" s="9">
        <v>45460</v>
      </c>
      <c r="F12" s="9">
        <v>45466</v>
      </c>
      <c r="G12" s="10"/>
      <c r="H12" s="9">
        <v>201325</v>
      </c>
      <c r="I12" s="9">
        <v>201353</v>
      </c>
      <c r="J12" t="s">
        <v>22</v>
      </c>
      <c r="K12">
        <f>SUM(C12-B12+F12-E12+I12-H12)/2</f>
        <v>217</v>
      </c>
      <c r="L12">
        <f>SUM(C12-B12+F12-E12+I12-H12)</f>
        <v>434</v>
      </c>
      <c r="M12">
        <f>SUM(K12*0.04+K12)</f>
        <v>225.68</v>
      </c>
    </row>
    <row r="13" spans="1:13" ht="34.5" customHeight="1">
      <c r="A13" s="5" t="s">
        <v>6</v>
      </c>
      <c r="B13" s="9">
        <v>716879</v>
      </c>
      <c r="C13" s="9">
        <v>717365</v>
      </c>
      <c r="D13" s="10"/>
      <c r="E13" s="9">
        <v>45468</v>
      </c>
      <c r="F13" s="9">
        <v>45474</v>
      </c>
      <c r="G13" s="10"/>
      <c r="H13" s="9">
        <v>201368</v>
      </c>
      <c r="I13" s="9">
        <v>201392</v>
      </c>
      <c r="J13" t="s">
        <v>23</v>
      </c>
      <c r="K13">
        <f>SUM(C13-B13+F13-E13+I13-H13)/2</f>
        <v>258</v>
      </c>
      <c r="L13">
        <f>SUM(C13-B13+F13-E13+I13-H13)</f>
        <v>516</v>
      </c>
      <c r="M13">
        <f>SUM(K13*0.04+K13)</f>
        <v>268.32</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04.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40917</v>
      </c>
      <c r="C3" s="6">
        <v>40921</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717389</v>
      </c>
      <c r="C9" s="9">
        <v>720224</v>
      </c>
      <c r="D9" s="10"/>
      <c r="E9" s="9">
        <v>45489</v>
      </c>
      <c r="F9" s="9">
        <v>45563</v>
      </c>
      <c r="G9" s="10"/>
      <c r="H9" s="9">
        <v>201411</v>
      </c>
      <c r="I9" s="9">
        <v>201546</v>
      </c>
      <c r="J9" t="s">
        <v>19</v>
      </c>
      <c r="K9">
        <f>SUM(C9-B9+F9-E9+I9-H9)/2</f>
        <v>1522</v>
      </c>
      <c r="L9">
        <f>SUM(C9-B9+F9-E9+I9-H9)</f>
        <v>3044</v>
      </c>
      <c r="M9">
        <f>SUM(K9*0.04+K9)</f>
        <v>1582.88</v>
      </c>
    </row>
    <row r="10" spans="1:13" ht="34.5" customHeight="1">
      <c r="A10" s="5" t="s">
        <v>3</v>
      </c>
      <c r="B10" s="2">
        <v>720275</v>
      </c>
      <c r="C10" s="2">
        <v>723725</v>
      </c>
      <c r="E10" s="2">
        <v>45570</v>
      </c>
      <c r="F10" s="2">
        <v>45645</v>
      </c>
      <c r="H10" s="2">
        <v>201569</v>
      </c>
      <c r="I10" s="2">
        <v>201806</v>
      </c>
      <c r="J10" t="s">
        <v>20</v>
      </c>
      <c r="K10">
        <f>SUM(C10-B10+F10-E10+I10-H10)/2</f>
        <v>1881</v>
      </c>
      <c r="L10">
        <f>SUM(C10-B10+F10-E10+I10-H10)</f>
        <v>3762</v>
      </c>
      <c r="M10">
        <f>SUM(K10*0.04+K10)</f>
        <v>1956.24</v>
      </c>
    </row>
    <row r="11" spans="1:13" ht="34.5" customHeight="1">
      <c r="A11" s="5" t="s">
        <v>4</v>
      </c>
      <c r="B11" s="2">
        <v>723754</v>
      </c>
      <c r="C11" s="2">
        <v>726473</v>
      </c>
      <c r="E11" s="2">
        <v>45668</v>
      </c>
      <c r="F11" s="2">
        <v>45726</v>
      </c>
      <c r="H11" s="2">
        <v>201832</v>
      </c>
      <c r="I11" s="2">
        <v>202005</v>
      </c>
      <c r="J11" t="s">
        <v>21</v>
      </c>
      <c r="K11">
        <f>SUM(C11-B11+F11-E11+I11-H11)/2</f>
        <v>1475</v>
      </c>
      <c r="L11">
        <f>SUM(C11-B11+F11-E11+I11-H11)</f>
        <v>2950</v>
      </c>
      <c r="M11">
        <f>SUM(K11*0.04+K11)</f>
        <v>1534</v>
      </c>
    </row>
    <row r="12" spans="1:13" ht="34.5" customHeight="1">
      <c r="A12" s="5" t="s">
        <v>5</v>
      </c>
      <c r="B12" s="9">
        <v>726496</v>
      </c>
      <c r="C12" s="9">
        <v>729559</v>
      </c>
      <c r="D12" s="10"/>
      <c r="E12" s="9">
        <v>45749</v>
      </c>
      <c r="F12" s="9">
        <v>45799</v>
      </c>
      <c r="G12" s="10"/>
      <c r="H12" s="9">
        <v>202049</v>
      </c>
      <c r="I12" s="9">
        <v>202323</v>
      </c>
      <c r="J12" t="s">
        <v>22</v>
      </c>
      <c r="K12">
        <f>SUM(C12-B12+F12-E12+I12-H12)/2</f>
        <v>1693.5</v>
      </c>
      <c r="L12">
        <f>SUM(C12-B12+F12-E12+I12-H12)</f>
        <v>3387</v>
      </c>
      <c r="M12">
        <f>SUM(K12*0.04+K12)</f>
        <v>1761.24</v>
      </c>
    </row>
    <row r="13" spans="1:13" ht="34.5" customHeight="1">
      <c r="A13" s="5" t="s">
        <v>6</v>
      </c>
      <c r="B13" s="9">
        <v>729586</v>
      </c>
      <c r="C13" s="9">
        <v>731036</v>
      </c>
      <c r="D13" s="10"/>
      <c r="E13" s="9">
        <v>45835</v>
      </c>
      <c r="F13" s="9">
        <v>45875</v>
      </c>
      <c r="G13" s="10"/>
      <c r="H13" s="9">
        <v>202338</v>
      </c>
      <c r="I13" s="9">
        <v>202458</v>
      </c>
      <c r="J13" t="s">
        <v>23</v>
      </c>
      <c r="K13">
        <f>SUM(C13-B13+F13-E13+I13-H13)/2</f>
        <v>805</v>
      </c>
      <c r="L13">
        <f>SUM(C13-B13+F13-E13+I13-H13)</f>
        <v>1610</v>
      </c>
      <c r="M13">
        <f>SUM(K13*0.04+K13)</f>
        <v>837.2</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05.xml><?xml version="1.0" encoding="utf-8"?>
<worksheet xmlns="http://schemas.openxmlformats.org/spreadsheetml/2006/main" xmlns:r="http://schemas.openxmlformats.org/officeDocument/2006/relationships">
  <dimension ref="A1:M20"/>
  <sheetViews>
    <sheetView workbookViewId="0">
      <selection activeCell="B10" sqref="B10"/>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40924</v>
      </c>
      <c r="C3" s="6">
        <v>40928</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12"/>
      <c r="C9" s="12"/>
      <c r="D9" s="10"/>
      <c r="E9" s="12"/>
      <c r="F9" s="12"/>
      <c r="G9" s="10"/>
      <c r="H9" s="12"/>
      <c r="I9" s="12"/>
      <c r="J9" t="s">
        <v>19</v>
      </c>
      <c r="K9">
        <f>SUM(C9-B9+F9-E9+I9-H9)/2</f>
        <v>0</v>
      </c>
      <c r="L9">
        <f>SUM(C9-B9+F9-E9+I9-H9)</f>
        <v>0</v>
      </c>
      <c r="M9">
        <f>SUM(K9*0.04+K9)</f>
        <v>0</v>
      </c>
    </row>
    <row r="10" spans="1:13" ht="34.5" customHeight="1">
      <c r="A10" s="5" t="s">
        <v>3</v>
      </c>
      <c r="B10" s="2">
        <v>731619</v>
      </c>
      <c r="C10" s="2">
        <v>734999</v>
      </c>
      <c r="E10" s="2">
        <v>45888</v>
      </c>
      <c r="F10" s="2">
        <v>45933</v>
      </c>
      <c r="H10" s="2">
        <v>202525</v>
      </c>
      <c r="I10" s="2">
        <v>202826</v>
      </c>
      <c r="J10" t="s">
        <v>20</v>
      </c>
      <c r="K10">
        <f>SUM(C10-B10+F10-E10+I10-H10)/2</f>
        <v>1863</v>
      </c>
      <c r="L10">
        <f>SUM(C10-B10+F10-E10+I10-H10)</f>
        <v>3726</v>
      </c>
      <c r="M10">
        <f>SUM(K10*0.04+K10)</f>
        <v>1937.52</v>
      </c>
    </row>
    <row r="11" spans="1:13" ht="34.5" customHeight="1">
      <c r="A11" s="5" t="s">
        <v>4</v>
      </c>
      <c r="B11" s="2">
        <v>735025</v>
      </c>
      <c r="C11" s="2">
        <v>737602</v>
      </c>
      <c r="E11" s="2">
        <v>45950</v>
      </c>
      <c r="F11" s="2">
        <v>45978</v>
      </c>
      <c r="H11" s="2">
        <v>202858</v>
      </c>
      <c r="I11" s="2">
        <v>203066</v>
      </c>
      <c r="J11" t="s">
        <v>21</v>
      </c>
      <c r="K11">
        <f>SUM(C11-B11+F11-E11+I11-H11)/2</f>
        <v>1406.5</v>
      </c>
      <c r="L11">
        <f>SUM(C11-B11+F11-E11+I11-H11)</f>
        <v>2813</v>
      </c>
      <c r="M11">
        <f>SUM(K11*0.04+K11)</f>
        <v>1462.76</v>
      </c>
    </row>
    <row r="12" spans="1:13" ht="34.5" customHeight="1">
      <c r="A12" s="5" t="s">
        <v>5</v>
      </c>
      <c r="B12" s="9">
        <v>737638</v>
      </c>
      <c r="C12" s="9">
        <v>740852</v>
      </c>
      <c r="D12" s="10"/>
      <c r="E12" s="9">
        <v>45992</v>
      </c>
      <c r="F12" s="9">
        <v>46057</v>
      </c>
      <c r="G12" s="10"/>
      <c r="H12" s="9">
        <v>203101</v>
      </c>
      <c r="I12" s="9">
        <v>203412</v>
      </c>
      <c r="J12" t="s">
        <v>22</v>
      </c>
      <c r="K12">
        <f>SUM(C12-B12+F12-E12+I12-H12)/2</f>
        <v>1795</v>
      </c>
      <c r="L12">
        <f>SUM(C12-B12+F12-E12+I12-H12)</f>
        <v>3590</v>
      </c>
      <c r="M12">
        <f>SUM(K12*0.04+K12)</f>
        <v>1866.8</v>
      </c>
    </row>
    <row r="13" spans="1:13" ht="34.5" customHeight="1">
      <c r="A13" s="5" t="s">
        <v>6</v>
      </c>
      <c r="B13" s="9">
        <v>740889</v>
      </c>
      <c r="C13" s="9">
        <v>742630</v>
      </c>
      <c r="D13" s="10"/>
      <c r="E13" s="9">
        <v>46081</v>
      </c>
      <c r="F13" s="9">
        <v>46107</v>
      </c>
      <c r="G13" s="10"/>
      <c r="H13" s="9">
        <v>203486</v>
      </c>
      <c r="I13" s="9">
        <v>203614</v>
      </c>
      <c r="J13" t="s">
        <v>23</v>
      </c>
      <c r="K13">
        <f>SUM(C13-B13+F13-E13+I13-H13)/2</f>
        <v>947.5</v>
      </c>
      <c r="L13">
        <f>SUM(C13-B13+F13-E13+I13-H13)</f>
        <v>1895</v>
      </c>
      <c r="M13">
        <f>SUM(K13*0.04+K13)</f>
        <v>985.4</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06.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40931</v>
      </c>
      <c r="C3" s="6">
        <v>40935</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742972</v>
      </c>
      <c r="C9" s="9">
        <v>743757</v>
      </c>
      <c r="D9" s="10"/>
      <c r="E9" s="9">
        <v>46119</v>
      </c>
      <c r="F9" s="9">
        <v>46163</v>
      </c>
      <c r="G9" s="10"/>
      <c r="H9" s="9">
        <v>203678</v>
      </c>
      <c r="I9" s="9">
        <v>203910</v>
      </c>
      <c r="J9" t="s">
        <v>19</v>
      </c>
      <c r="K9">
        <f>SUM(C9-B9+F9-E9+I9-H9)/2</f>
        <v>530.5</v>
      </c>
      <c r="L9">
        <f>SUM(C9-B9+F9-E9+I9-H9)</f>
        <v>1061</v>
      </c>
      <c r="M9">
        <f>SUM(K9*0.04+K9)</f>
        <v>551.72</v>
      </c>
    </row>
    <row r="10" spans="1:13" ht="34.5" customHeight="1">
      <c r="A10" s="5" t="s">
        <v>3</v>
      </c>
      <c r="B10" s="2">
        <v>743784</v>
      </c>
      <c r="C10" s="2">
        <v>749200</v>
      </c>
      <c r="E10" s="2">
        <v>46169</v>
      </c>
      <c r="F10" s="2">
        <v>46221</v>
      </c>
      <c r="H10" s="2">
        <v>203955</v>
      </c>
      <c r="I10" s="2">
        <v>204275</v>
      </c>
      <c r="J10" t="s">
        <v>20</v>
      </c>
      <c r="K10">
        <f>SUM(C10-B10+F10-E10+I10-H10)/2</f>
        <v>2894</v>
      </c>
      <c r="L10">
        <f>SUM(C10-B10+F10-E10+I10-H10)</f>
        <v>5788</v>
      </c>
      <c r="M10">
        <f>SUM(K10*0.04+K10)</f>
        <v>3009.76</v>
      </c>
    </row>
    <row r="11" spans="1:13" ht="34.5" customHeight="1">
      <c r="A11" s="5" t="s">
        <v>4</v>
      </c>
      <c r="B11" s="2">
        <v>749235</v>
      </c>
      <c r="C11" s="2">
        <v>751967</v>
      </c>
      <c r="E11" s="2">
        <v>46229</v>
      </c>
      <c r="F11" s="2">
        <v>46259</v>
      </c>
      <c r="H11" s="2">
        <v>204364</v>
      </c>
      <c r="I11" s="2">
        <v>204601</v>
      </c>
      <c r="J11" t="s">
        <v>21</v>
      </c>
      <c r="K11">
        <f>SUM(C11-B11+F11-E11+I11-H11)/2</f>
        <v>1499.5</v>
      </c>
      <c r="L11">
        <f>SUM(C11-B11+F11-E11+I11-H11)</f>
        <v>2999</v>
      </c>
      <c r="M11">
        <f>SUM(K11*0.04+K11)</f>
        <v>1559.48</v>
      </c>
    </row>
    <row r="12" spans="1:13" ht="34.5" customHeight="1">
      <c r="A12" s="5" t="s">
        <v>5</v>
      </c>
      <c r="B12" s="9">
        <v>751990</v>
      </c>
      <c r="C12" s="9">
        <v>755122</v>
      </c>
      <c r="D12" s="10"/>
      <c r="E12" s="9">
        <v>46269</v>
      </c>
      <c r="F12" s="9">
        <v>46324</v>
      </c>
      <c r="G12" s="10"/>
      <c r="H12" s="9">
        <v>204627</v>
      </c>
      <c r="I12" s="9">
        <v>204901</v>
      </c>
      <c r="J12" t="s">
        <v>22</v>
      </c>
      <c r="K12">
        <f>SUM(C12-B12+F12-E12+I12-H12)/2</f>
        <v>1730.5</v>
      </c>
      <c r="L12">
        <f>SUM(C12-B12+F12-E12+I12-H12)</f>
        <v>3461</v>
      </c>
      <c r="M12">
        <f>SUM(K12*0.04+K12)</f>
        <v>1799.72</v>
      </c>
    </row>
    <row r="13" spans="1:13" ht="34.5" customHeight="1">
      <c r="A13" s="5" t="s">
        <v>6</v>
      </c>
      <c r="B13" s="9">
        <v>755153</v>
      </c>
      <c r="C13" s="9">
        <v>756629</v>
      </c>
      <c r="D13" s="10"/>
      <c r="E13" s="9">
        <v>46330</v>
      </c>
      <c r="F13" s="9">
        <v>46353</v>
      </c>
      <c r="G13" s="10"/>
      <c r="H13" s="9">
        <v>204956</v>
      </c>
      <c r="I13" s="9">
        <v>205151</v>
      </c>
      <c r="J13" t="s">
        <v>23</v>
      </c>
      <c r="K13">
        <f>SUM(C13-B13+F13-E13+I13-H13)/2</f>
        <v>847</v>
      </c>
      <c r="L13">
        <f>SUM(C13-B13+F13-E13+I13-H13)</f>
        <v>1694</v>
      </c>
      <c r="M13">
        <f>SUM(K13*0.04+K13)</f>
        <v>880.88</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07.xml><?xml version="1.0" encoding="utf-8"?>
<worksheet xmlns="http://schemas.openxmlformats.org/spreadsheetml/2006/main" xmlns:r="http://schemas.openxmlformats.org/officeDocument/2006/relationships">
  <dimension ref="A1:M20"/>
  <sheetViews>
    <sheetView workbookViewId="0">
      <selection activeCell="B11" sqref="B11"/>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40938</v>
      </c>
      <c r="C3" s="6">
        <v>40942</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757363</v>
      </c>
      <c r="C9" s="9">
        <v>759926</v>
      </c>
      <c r="D9" s="10"/>
      <c r="E9" s="9">
        <v>46366</v>
      </c>
      <c r="F9" s="9">
        <v>46381</v>
      </c>
      <c r="G9" s="10"/>
      <c r="H9" s="9">
        <v>205243</v>
      </c>
      <c r="I9" s="9">
        <v>205435</v>
      </c>
      <c r="J9" t="s">
        <v>19</v>
      </c>
      <c r="K9">
        <f>SUM(C9-B9+F9-E9+I9-H9)/2</f>
        <v>1385</v>
      </c>
      <c r="L9">
        <f>SUM(C9-B9+F9-E9+I9-H9)</f>
        <v>2770</v>
      </c>
      <c r="M9">
        <f>SUM(K9*0.04+K9)</f>
        <v>1440.4</v>
      </c>
    </row>
    <row r="10" spans="1:13" ht="34.5" customHeight="1">
      <c r="A10" s="5" t="s">
        <v>3</v>
      </c>
      <c r="B10" s="2">
        <v>759980</v>
      </c>
      <c r="C10" s="2">
        <v>763379</v>
      </c>
      <c r="E10" s="2">
        <v>46386</v>
      </c>
      <c r="F10" s="2">
        <v>46444</v>
      </c>
      <c r="H10" s="2">
        <v>205479</v>
      </c>
      <c r="I10" s="2">
        <v>205781</v>
      </c>
      <c r="J10" t="s">
        <v>20</v>
      </c>
      <c r="K10">
        <f>SUM(C10-B10+F10-E10+I10-H10)/2</f>
        <v>1879.5</v>
      </c>
      <c r="L10">
        <f>SUM(C10-B10+F10-E10+I10-H10)</f>
        <v>3759</v>
      </c>
      <c r="M10">
        <f>SUM(K10*0.04+K10)</f>
        <v>1954.68</v>
      </c>
    </row>
    <row r="11" spans="1:13" ht="34.5" customHeight="1">
      <c r="A11" s="5" t="s">
        <v>4</v>
      </c>
      <c r="B11" s="2">
        <v>763403</v>
      </c>
      <c r="C11" s="2">
        <v>766061</v>
      </c>
      <c r="E11" s="2">
        <v>46453</v>
      </c>
      <c r="F11" s="2">
        <v>46484</v>
      </c>
      <c r="H11" s="2">
        <v>205834</v>
      </c>
      <c r="I11" s="2">
        <v>206054</v>
      </c>
      <c r="J11" t="s">
        <v>21</v>
      </c>
      <c r="K11">
        <f>SUM(C11-B11+F11-E11+I11-H11)/2</f>
        <v>1454.5</v>
      </c>
      <c r="L11">
        <f>SUM(C11-B11+F11-E11+I11-H11)</f>
        <v>2909</v>
      </c>
      <c r="M11">
        <f>SUM(K11*0.04+K11)</f>
        <v>1512.68</v>
      </c>
    </row>
    <row r="12" spans="1:13" ht="34.5" customHeight="1">
      <c r="A12" s="5" t="s">
        <v>5</v>
      </c>
      <c r="B12" s="9">
        <v>766093</v>
      </c>
      <c r="C12" s="9">
        <v>769282</v>
      </c>
      <c r="D12" s="10"/>
      <c r="E12" s="9">
        <v>46493</v>
      </c>
      <c r="F12" s="9">
        <v>46536</v>
      </c>
      <c r="G12" s="10"/>
      <c r="H12" s="9">
        <v>206106</v>
      </c>
      <c r="I12" s="9">
        <v>206444</v>
      </c>
      <c r="J12" t="s">
        <v>22</v>
      </c>
      <c r="K12">
        <f>SUM(C12-B12+F12-E12+I12-H12)/2</f>
        <v>1785</v>
      </c>
      <c r="L12">
        <f>SUM(C12-B12+F12-E12+I12-H12)</f>
        <v>3570</v>
      </c>
      <c r="M12">
        <f>SUM(K12*0.04+K12)</f>
        <v>1856.4</v>
      </c>
    </row>
    <row r="13" spans="1:13" ht="34.5" customHeight="1">
      <c r="A13" s="5" t="s">
        <v>6</v>
      </c>
      <c r="B13" s="9">
        <v>769319</v>
      </c>
      <c r="C13" s="9">
        <v>770871</v>
      </c>
      <c r="D13" s="10"/>
      <c r="E13" s="9">
        <v>46564</v>
      </c>
      <c r="F13" s="9">
        <v>46586</v>
      </c>
      <c r="G13" s="10"/>
      <c r="H13" s="9">
        <v>206483</v>
      </c>
      <c r="I13" s="9">
        <v>206612</v>
      </c>
      <c r="J13" t="s">
        <v>23</v>
      </c>
      <c r="K13">
        <f>SUM(C13-B13+F13-E13+I13-H13)/2</f>
        <v>851.5</v>
      </c>
      <c r="L13">
        <f>SUM(C13-B13+F13-E13+I13-H13)</f>
        <v>1703</v>
      </c>
      <c r="M13">
        <f>SUM(K13*0.04+K13)</f>
        <v>885.56</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08.xml><?xml version="1.0" encoding="utf-8"?>
<worksheet xmlns="http://schemas.openxmlformats.org/spreadsheetml/2006/main" xmlns:r="http://schemas.openxmlformats.org/officeDocument/2006/relationships">
  <dimension ref="A1:M20"/>
  <sheetViews>
    <sheetView workbookViewId="0">
      <selection activeCell="J13" sqref="J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40945</v>
      </c>
      <c r="C3" s="6">
        <v>40949</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771319</v>
      </c>
      <c r="C9" s="9">
        <v>773860</v>
      </c>
      <c r="D9" s="10"/>
      <c r="E9" s="9">
        <v>46593</v>
      </c>
      <c r="F9" s="9">
        <v>46615</v>
      </c>
      <c r="G9" s="10"/>
      <c r="H9" s="9">
        <v>206694</v>
      </c>
      <c r="I9" s="9">
        <v>206942</v>
      </c>
      <c r="J9" t="s">
        <v>19</v>
      </c>
      <c r="K9">
        <f>SUM(C9-B9+F9-E9+I9-H9)/2</f>
        <v>1405.5</v>
      </c>
      <c r="L9">
        <f>SUM(C9-B9+F9-E9+I9-H9)</f>
        <v>2811</v>
      </c>
      <c r="M9">
        <f>SUM(K9*0.04+K9)</f>
        <v>1461.72</v>
      </c>
    </row>
    <row r="10" spans="1:13" ht="34.5" customHeight="1">
      <c r="A10" s="5" t="s">
        <v>3</v>
      </c>
      <c r="B10" s="2">
        <v>773884</v>
      </c>
      <c r="C10" s="2">
        <v>777188</v>
      </c>
      <c r="E10" s="2">
        <v>46624</v>
      </c>
      <c r="F10" s="2">
        <v>46652</v>
      </c>
      <c r="H10" s="2">
        <v>206978</v>
      </c>
      <c r="I10" s="2">
        <v>207266</v>
      </c>
      <c r="J10" t="s">
        <v>20</v>
      </c>
      <c r="K10">
        <f>SUM(C10-B10+F10-E10+I10-H10)/2</f>
        <v>1810</v>
      </c>
      <c r="L10">
        <f>SUM(C10-B10+F10-E10+I10-H10)</f>
        <v>3620</v>
      </c>
      <c r="M10">
        <f>SUM(K10*0.04+K10)</f>
        <v>1882.4</v>
      </c>
    </row>
    <row r="11" spans="1:13" ht="34.5" customHeight="1">
      <c r="A11" s="5" t="s">
        <v>4</v>
      </c>
      <c r="B11" s="2">
        <v>777233</v>
      </c>
      <c r="C11" s="2">
        <v>779679</v>
      </c>
      <c r="E11" s="2">
        <v>46665</v>
      </c>
      <c r="F11" s="2">
        <v>46694</v>
      </c>
      <c r="H11" s="2">
        <v>207307</v>
      </c>
      <c r="I11" s="2">
        <v>207552</v>
      </c>
      <c r="J11" t="s">
        <v>21</v>
      </c>
      <c r="K11">
        <f>SUM(C11-B11+F11-E11+I11-H11)/2</f>
        <v>1360</v>
      </c>
      <c r="L11">
        <f>SUM(C11-B11+F11-E11+I11-H11)</f>
        <v>2720</v>
      </c>
      <c r="M11">
        <f>SUM(K11*0.04+K11)</f>
        <v>1414.4</v>
      </c>
    </row>
    <row r="12" spans="1:13" ht="34.5" customHeight="1">
      <c r="A12" s="5" t="s">
        <v>5</v>
      </c>
      <c r="B12" s="9">
        <v>779775</v>
      </c>
      <c r="C12" s="9">
        <v>782650</v>
      </c>
      <c r="D12" s="10"/>
      <c r="E12" s="9">
        <v>46701</v>
      </c>
      <c r="F12" s="9">
        <v>46747</v>
      </c>
      <c r="G12" s="10"/>
      <c r="H12" s="9">
        <v>207585</v>
      </c>
      <c r="I12" s="9">
        <v>207881</v>
      </c>
      <c r="J12" t="s">
        <v>22</v>
      </c>
      <c r="K12">
        <f>SUM(C12-B12+F12-E12+I12-H12)/2</f>
        <v>1608.5</v>
      </c>
      <c r="L12">
        <f>SUM(C12-B12+F12-E12+I12-H12)</f>
        <v>3217</v>
      </c>
      <c r="M12">
        <f>SUM(K12*0.04+K12)</f>
        <v>1672.84</v>
      </c>
    </row>
    <row r="13" spans="1:13" ht="34.5" customHeight="1">
      <c r="A13" s="5" t="s">
        <v>6</v>
      </c>
      <c r="B13" s="9">
        <v>782672</v>
      </c>
      <c r="C13" s="9">
        <v>784086</v>
      </c>
      <c r="D13" s="10"/>
      <c r="E13" s="9">
        <v>46758</v>
      </c>
      <c r="F13" s="9">
        <v>46779</v>
      </c>
      <c r="G13" s="10"/>
      <c r="H13" s="9">
        <v>207900</v>
      </c>
      <c r="I13" s="9">
        <v>208087</v>
      </c>
      <c r="J13" t="s">
        <v>23</v>
      </c>
      <c r="K13">
        <f>SUM(C13-B13+F13-E13+I13-H13)/2</f>
        <v>811</v>
      </c>
      <c r="L13">
        <f>SUM(C13-B13+F13-E13+I13-H13)</f>
        <v>1622</v>
      </c>
      <c r="M13">
        <f>SUM(K13*0.04+K13)</f>
        <v>843.44</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09.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40952</v>
      </c>
      <c r="C3" s="6">
        <v>40956</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784941</v>
      </c>
      <c r="C9" s="9">
        <v>787493</v>
      </c>
      <c r="D9" s="10"/>
      <c r="E9" s="9">
        <v>46805</v>
      </c>
      <c r="F9" s="9">
        <v>46824</v>
      </c>
      <c r="G9" s="10"/>
      <c r="H9" s="9">
        <v>208219</v>
      </c>
      <c r="I9" s="9">
        <v>208439</v>
      </c>
      <c r="J9" t="s">
        <v>19</v>
      </c>
      <c r="K9">
        <f>SUM(C9-B9+F9-E9+I9-H9)/2</f>
        <v>1395.5</v>
      </c>
      <c r="L9">
        <f>SUM(C9-B9+F9-E9+I9-H9)</f>
        <v>2791</v>
      </c>
      <c r="M9">
        <f>SUM(K9*0.04+K9)</f>
        <v>1451.32</v>
      </c>
    </row>
    <row r="10" spans="1:13" ht="34.5" customHeight="1">
      <c r="A10" s="5" t="s">
        <v>3</v>
      </c>
      <c r="B10" s="2">
        <v>786512</v>
      </c>
      <c r="C10" s="2">
        <v>790349</v>
      </c>
      <c r="E10" s="2">
        <v>46829</v>
      </c>
      <c r="F10" s="2">
        <v>46857</v>
      </c>
      <c r="H10" s="2">
        <v>208488</v>
      </c>
      <c r="I10" s="2">
        <v>208838</v>
      </c>
      <c r="J10" t="s">
        <v>20</v>
      </c>
      <c r="K10">
        <f>SUM(C10-B10+F10-E10+I10-H10)/2</f>
        <v>2107.5</v>
      </c>
      <c r="L10">
        <f>SUM(C10-B10+F10-E10+I10-H10)</f>
        <v>4215</v>
      </c>
      <c r="M10">
        <f>SUM(K10*0.04+K10)</f>
        <v>2191.8000000000002</v>
      </c>
    </row>
    <row r="11" spans="1:13" ht="34.5" customHeight="1">
      <c r="A11" s="5" t="s">
        <v>4</v>
      </c>
      <c r="B11" s="2">
        <v>790380</v>
      </c>
      <c r="C11" s="2">
        <v>792920</v>
      </c>
      <c r="E11" s="2">
        <v>46869</v>
      </c>
      <c r="F11" s="2">
        <v>46902</v>
      </c>
      <c r="H11" s="2">
        <v>208870</v>
      </c>
      <c r="I11" s="2">
        <v>209086</v>
      </c>
      <c r="J11" t="s">
        <v>21</v>
      </c>
      <c r="K11">
        <f>SUM(C11-B11+F11-E11+I11-H11)/2</f>
        <v>1394.5</v>
      </c>
      <c r="L11">
        <f>SUM(C11-B11+F11-E11+I11-H11)</f>
        <v>2789</v>
      </c>
      <c r="M11">
        <f>SUM(K11*0.04+K11)</f>
        <v>1450.28</v>
      </c>
    </row>
    <row r="12" spans="1:13" ht="34.5" customHeight="1">
      <c r="A12" s="5" t="s">
        <v>5</v>
      </c>
      <c r="B12" s="9">
        <v>792944</v>
      </c>
      <c r="C12" s="9">
        <v>795997</v>
      </c>
      <c r="D12" s="10"/>
      <c r="E12" s="9">
        <v>46916</v>
      </c>
      <c r="F12" s="9">
        <v>46956</v>
      </c>
      <c r="G12" s="10"/>
      <c r="H12" s="9">
        <v>209166</v>
      </c>
      <c r="I12" s="9">
        <v>209470</v>
      </c>
      <c r="J12" t="s">
        <v>22</v>
      </c>
      <c r="K12">
        <f>SUM(C12-B12+F12-E12+I12-H12)/2</f>
        <v>1698.5</v>
      </c>
      <c r="L12">
        <f>SUM(C12-B12+F12-E12+I12-H12)</f>
        <v>3397</v>
      </c>
      <c r="M12">
        <f>SUM(K12*0.04+K12)</f>
        <v>1766.44</v>
      </c>
    </row>
    <row r="13" spans="1:13" ht="34.5" customHeight="1">
      <c r="A13" s="5" t="s">
        <v>6</v>
      </c>
      <c r="B13" s="9">
        <v>796026</v>
      </c>
      <c r="C13" s="9">
        <v>797281</v>
      </c>
      <c r="D13" s="10"/>
      <c r="E13" s="9">
        <v>46971</v>
      </c>
      <c r="F13" s="9">
        <v>46994</v>
      </c>
      <c r="G13" s="10"/>
      <c r="H13" s="9">
        <v>209505</v>
      </c>
      <c r="I13" s="9">
        <v>209653</v>
      </c>
      <c r="J13" t="s">
        <v>23</v>
      </c>
      <c r="K13">
        <f>SUM(C13-B13+F13-E13+I13-H13)/2</f>
        <v>713</v>
      </c>
      <c r="L13">
        <f>SUM(C13-B13+F13-E13+I13-H13)</f>
        <v>1426</v>
      </c>
      <c r="M13">
        <f>SUM(K13*0.04+K13)</f>
        <v>741.52</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dimension ref="A1:M20"/>
  <sheetViews>
    <sheetView workbookViewId="0">
      <selection activeCell="J13" sqref="J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40238</v>
      </c>
      <c r="C3" s="6">
        <v>40242</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647987</v>
      </c>
      <c r="C9" s="9">
        <v>651494</v>
      </c>
      <c r="E9" s="9">
        <v>25842</v>
      </c>
      <c r="F9" s="9">
        <v>25889</v>
      </c>
      <c r="H9" s="9">
        <v>69804</v>
      </c>
      <c r="I9" s="9">
        <v>70215</v>
      </c>
      <c r="J9" t="s">
        <v>19</v>
      </c>
      <c r="K9">
        <f>SUM(C9-B9+F9-E9+I9-H9)/2</f>
        <v>1982.5</v>
      </c>
      <c r="L9">
        <f>SUM(C9-B9+F9-E9+I9-H9)</f>
        <v>3965</v>
      </c>
      <c r="M9">
        <f>SUM(K9*0.04+K9)</f>
        <v>2061.8000000000002</v>
      </c>
    </row>
    <row r="10" spans="1:13" ht="34.5" customHeight="1">
      <c r="A10" s="5" t="s">
        <v>3</v>
      </c>
      <c r="B10" s="2">
        <v>651560</v>
      </c>
      <c r="C10" s="2">
        <v>654831</v>
      </c>
      <c r="E10" s="2">
        <v>25900</v>
      </c>
      <c r="F10" s="2">
        <v>25965</v>
      </c>
      <c r="H10" s="2">
        <v>70263</v>
      </c>
      <c r="I10" s="2">
        <v>70603</v>
      </c>
      <c r="J10" t="s">
        <v>20</v>
      </c>
      <c r="K10">
        <f>SUM(C10-B10+F10-E10+I10-H10)/2</f>
        <v>1838</v>
      </c>
      <c r="L10">
        <f>SUM(C10-B10+F10-E10+I10-H10)</f>
        <v>3676</v>
      </c>
      <c r="M10">
        <f>SUM(K10*0.04+K10)</f>
        <v>1911.52</v>
      </c>
    </row>
    <row r="11" spans="1:13" ht="34.5" customHeight="1">
      <c r="A11" s="5" t="s">
        <v>4</v>
      </c>
      <c r="B11" s="2">
        <v>654854</v>
      </c>
      <c r="C11" s="2">
        <v>658258</v>
      </c>
      <c r="E11" s="2">
        <v>25990</v>
      </c>
      <c r="F11" s="2">
        <v>26021</v>
      </c>
      <c r="H11" s="2">
        <v>70631</v>
      </c>
      <c r="I11" s="2">
        <v>71210</v>
      </c>
      <c r="J11" t="s">
        <v>21</v>
      </c>
      <c r="K11">
        <f>SUM(C11-B11+F11-E11+I11-H11)/2</f>
        <v>2007</v>
      </c>
      <c r="L11">
        <f>SUM(C11-B11+F11-E11+I11-H11)</f>
        <v>4014</v>
      </c>
      <c r="M11">
        <f>SUM(K11*0.04+K11)</f>
        <v>2087.2800000000002</v>
      </c>
    </row>
    <row r="12" spans="1:13" ht="34.5" customHeight="1">
      <c r="A12" s="5" t="s">
        <v>5</v>
      </c>
      <c r="B12" s="2">
        <v>658330</v>
      </c>
      <c r="C12" s="2">
        <v>661256</v>
      </c>
      <c r="E12" s="2">
        <v>26042</v>
      </c>
      <c r="F12" s="2">
        <v>26090</v>
      </c>
      <c r="H12" s="2">
        <v>71297</v>
      </c>
      <c r="I12" s="2">
        <v>71601</v>
      </c>
      <c r="J12" t="s">
        <v>22</v>
      </c>
      <c r="K12">
        <f>SUM(C12-B12+F12-E12+I12-H12)/2</f>
        <v>1639</v>
      </c>
      <c r="L12">
        <f>SUM(C12-B12+F12-E12+I12-H12)</f>
        <v>3278</v>
      </c>
      <c r="M12">
        <f>SUM(K12*0.04+K12)</f>
        <v>1704.56</v>
      </c>
    </row>
    <row r="13" spans="1:13" ht="34.5" customHeight="1">
      <c r="A13" s="5" t="s">
        <v>6</v>
      </c>
      <c r="B13" s="2">
        <v>661334</v>
      </c>
      <c r="C13" s="2">
        <v>662544</v>
      </c>
      <c r="E13" s="2">
        <v>26096</v>
      </c>
      <c r="F13" s="2">
        <v>26132</v>
      </c>
      <c r="H13" s="2">
        <v>71650</v>
      </c>
      <c r="I13" s="2">
        <v>71712</v>
      </c>
      <c r="J13" t="s">
        <v>23</v>
      </c>
      <c r="K13">
        <f>SUM(C13-B13+F13-E13+I13-H13)/2</f>
        <v>654</v>
      </c>
      <c r="L13">
        <f>SUM(C13-B13+F13-E13+I13-H13)</f>
        <v>1308</v>
      </c>
      <c r="M13">
        <f>SUM(K13*0.04+K13)</f>
        <v>680.16</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110.xml><?xml version="1.0" encoding="utf-8"?>
<worksheet xmlns="http://schemas.openxmlformats.org/spreadsheetml/2006/main" xmlns:r="http://schemas.openxmlformats.org/officeDocument/2006/relationships">
  <dimension ref="A1:M20"/>
  <sheetViews>
    <sheetView workbookViewId="0">
      <selection activeCell="B9" sqref="B9:I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40959</v>
      </c>
      <c r="C3" s="6">
        <v>40963</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797930</v>
      </c>
      <c r="C9" s="9">
        <v>800196</v>
      </c>
      <c r="D9" s="10"/>
      <c r="E9" s="9">
        <v>47008</v>
      </c>
      <c r="F9" s="9">
        <v>47038</v>
      </c>
      <c r="G9" s="10"/>
      <c r="H9" s="9">
        <v>209726</v>
      </c>
      <c r="I9" s="9">
        <v>209970</v>
      </c>
      <c r="J9" t="s">
        <v>19</v>
      </c>
      <c r="K9">
        <f>SUM(C9-B9+F9-E9+I9-H9)/2</f>
        <v>1270</v>
      </c>
      <c r="L9">
        <f>SUM(C9-B9+F9-E9+I9-H9)</f>
        <v>2540</v>
      </c>
      <c r="M9">
        <f>SUM(K9*0.04+K9)</f>
        <v>1320.8</v>
      </c>
    </row>
    <row r="10" spans="1:13" ht="34.5" customHeight="1">
      <c r="A10" s="5" t="s">
        <v>3</v>
      </c>
      <c r="B10" s="2">
        <v>800212</v>
      </c>
      <c r="C10" s="2">
        <v>803398</v>
      </c>
      <c r="E10" s="2">
        <v>47040</v>
      </c>
      <c r="F10" s="2">
        <v>47078</v>
      </c>
      <c r="H10" s="2">
        <v>210016</v>
      </c>
      <c r="I10" s="2">
        <v>210374</v>
      </c>
      <c r="J10" t="s">
        <v>20</v>
      </c>
      <c r="K10">
        <f>SUM(C10-B10+F10-E10+I10-H10)/2</f>
        <v>1791</v>
      </c>
      <c r="L10">
        <f>SUM(C10-B10+F10-E10+I10-H10)</f>
        <v>3582</v>
      </c>
      <c r="M10">
        <f>SUM(K10*0.04+K10)</f>
        <v>1862.64</v>
      </c>
    </row>
    <row r="11" spans="1:13" ht="34.5" customHeight="1">
      <c r="A11" s="5" t="s">
        <v>4</v>
      </c>
      <c r="B11" s="2">
        <v>803436</v>
      </c>
      <c r="C11" s="2">
        <v>805977</v>
      </c>
      <c r="E11" s="2">
        <v>47086</v>
      </c>
      <c r="F11" s="2">
        <v>47119</v>
      </c>
      <c r="H11" s="2">
        <v>210431</v>
      </c>
      <c r="I11" s="2">
        <v>210658</v>
      </c>
      <c r="J11" t="s">
        <v>21</v>
      </c>
      <c r="K11">
        <f>SUM(C11-B11+F11-E11+I11-H11)/2</f>
        <v>1400.5</v>
      </c>
      <c r="L11">
        <f>SUM(C11-B11+F11-E11+I11-H11)</f>
        <v>2801</v>
      </c>
      <c r="M11">
        <f>SUM(K11*0.04+K11)</f>
        <v>1456.52</v>
      </c>
    </row>
    <row r="12" spans="1:13" ht="34.5" customHeight="1">
      <c r="A12" s="5" t="s">
        <v>5</v>
      </c>
      <c r="B12" s="9">
        <v>806013</v>
      </c>
      <c r="C12" s="9">
        <v>808697</v>
      </c>
      <c r="D12" s="10"/>
      <c r="E12" s="9">
        <v>47130</v>
      </c>
      <c r="F12" s="9">
        <v>47153</v>
      </c>
      <c r="G12" s="10"/>
      <c r="H12" s="9">
        <v>210688</v>
      </c>
      <c r="I12" s="9">
        <v>210993</v>
      </c>
      <c r="J12" t="s">
        <v>22</v>
      </c>
      <c r="K12">
        <f>SUM(C12-B12+F12-E12+I12-H12)/2</f>
        <v>1506</v>
      </c>
      <c r="L12">
        <f>SUM(C12-B12+F12-E12+I12-H12)</f>
        <v>3012</v>
      </c>
      <c r="M12">
        <f>SUM(K12*0.04+K12)</f>
        <v>1566.24</v>
      </c>
    </row>
    <row r="13" spans="1:13" ht="34.5" customHeight="1">
      <c r="A13" s="5" t="s">
        <v>6</v>
      </c>
      <c r="B13" s="9">
        <v>808917</v>
      </c>
      <c r="C13" s="9">
        <v>810494</v>
      </c>
      <c r="D13" s="10"/>
      <c r="E13" s="9">
        <v>47163</v>
      </c>
      <c r="F13" s="9">
        <v>47182</v>
      </c>
      <c r="G13" s="10"/>
      <c r="H13" s="9">
        <v>211039</v>
      </c>
      <c r="I13" s="9">
        <v>211225</v>
      </c>
      <c r="J13" t="s">
        <v>23</v>
      </c>
      <c r="K13">
        <f>SUM(C13-B13+F13-E13+I13-H13)/2</f>
        <v>891</v>
      </c>
      <c r="L13">
        <f>SUM(C13-B13+F13-E13+I13-H13)</f>
        <v>1782</v>
      </c>
      <c r="M13">
        <f>SUM(K13*0.04+K13)</f>
        <v>926.64</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11.xml><?xml version="1.0" encoding="utf-8"?>
<worksheet xmlns="http://schemas.openxmlformats.org/spreadsheetml/2006/main" xmlns:r="http://schemas.openxmlformats.org/officeDocument/2006/relationships">
  <dimension ref="A1:M20"/>
  <sheetViews>
    <sheetView workbookViewId="0">
      <selection activeCell="B9" sqref="B9:I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40966</v>
      </c>
      <c r="C3" s="6">
        <v>40970</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810965</v>
      </c>
      <c r="C9" s="9">
        <v>813820</v>
      </c>
      <c r="D9" s="10"/>
      <c r="E9" s="9">
        <v>47187</v>
      </c>
      <c r="F9" s="9">
        <v>47230</v>
      </c>
      <c r="G9" s="10"/>
      <c r="H9" s="9">
        <v>211290</v>
      </c>
      <c r="I9" s="9">
        <v>211567</v>
      </c>
      <c r="J9" t="s">
        <v>19</v>
      </c>
      <c r="K9">
        <f>SUM(C9-B9+F9-E9+I9-H9)/2</f>
        <v>1587.5</v>
      </c>
      <c r="L9">
        <f>SUM(C9-B9+F9-E9+I9-H9)</f>
        <v>3175</v>
      </c>
      <c r="M9">
        <f>SUM(K9*0.04+K9)</f>
        <v>1651</v>
      </c>
    </row>
    <row r="10" spans="1:13" ht="34.5" customHeight="1">
      <c r="A10" s="5" t="s">
        <v>3</v>
      </c>
      <c r="B10" s="2">
        <v>813856</v>
      </c>
      <c r="C10" s="2">
        <v>817108</v>
      </c>
      <c r="E10" s="2">
        <v>47230</v>
      </c>
      <c r="F10" s="2">
        <v>47260</v>
      </c>
      <c r="H10" s="2">
        <v>211623</v>
      </c>
      <c r="I10" s="2">
        <v>211911</v>
      </c>
      <c r="J10" t="s">
        <v>20</v>
      </c>
      <c r="K10">
        <f>SUM(C10-B10+F10-E10+I10-H10)/2</f>
        <v>1785</v>
      </c>
      <c r="L10">
        <f>SUM(C10-B10+F10-E10+I10-H10)</f>
        <v>3570</v>
      </c>
      <c r="M10">
        <f>SUM(K10*0.04+K10)</f>
        <v>1856.4</v>
      </c>
    </row>
    <row r="11" spans="1:13" ht="34.5" customHeight="1">
      <c r="A11" s="5" t="s">
        <v>4</v>
      </c>
      <c r="B11" s="2">
        <v>817133</v>
      </c>
      <c r="C11" s="2">
        <v>819602</v>
      </c>
      <c r="E11" s="2">
        <v>47274</v>
      </c>
      <c r="F11" s="2">
        <v>47302</v>
      </c>
      <c r="H11" s="2">
        <v>212036</v>
      </c>
      <c r="I11" s="2">
        <v>212351</v>
      </c>
      <c r="J11" t="s">
        <v>21</v>
      </c>
      <c r="K11">
        <f>SUM(C11-B11+F11-E11+I11-H11)/2</f>
        <v>1406</v>
      </c>
      <c r="L11">
        <f>SUM(C11-B11+F11-E11+I11-H11)</f>
        <v>2812</v>
      </c>
      <c r="M11">
        <f>SUM(K11*0.04+K11)</f>
        <v>1462.24</v>
      </c>
    </row>
    <row r="12" spans="1:13" ht="34.5" customHeight="1">
      <c r="A12" s="5" t="s">
        <v>5</v>
      </c>
      <c r="B12" s="9">
        <v>819602</v>
      </c>
      <c r="C12" s="9">
        <v>822429</v>
      </c>
      <c r="D12" s="10"/>
      <c r="E12" s="9">
        <v>47302</v>
      </c>
      <c r="F12" s="9">
        <v>47328</v>
      </c>
      <c r="G12" s="10"/>
      <c r="H12" s="9">
        <v>212351</v>
      </c>
      <c r="I12" s="9">
        <v>212741</v>
      </c>
      <c r="J12" t="s">
        <v>22</v>
      </c>
      <c r="K12">
        <f>SUM(C12-B12+F12-E12+I12-H12)/2</f>
        <v>1621.5</v>
      </c>
      <c r="L12">
        <f>SUM(C12-B12+F12-E12+I12-H12)</f>
        <v>3243</v>
      </c>
      <c r="M12">
        <f>SUM(K12*0.04+K12)</f>
        <v>1686.36</v>
      </c>
    </row>
    <row r="13" spans="1:13" ht="34.5" customHeight="1">
      <c r="A13" s="5" t="s">
        <v>6</v>
      </c>
      <c r="B13" s="9">
        <v>822455</v>
      </c>
      <c r="C13" s="9">
        <v>823664</v>
      </c>
      <c r="D13" s="10"/>
      <c r="E13" s="9">
        <v>47335</v>
      </c>
      <c r="F13" s="9">
        <v>47359</v>
      </c>
      <c r="G13" s="10"/>
      <c r="H13" s="9">
        <v>212789</v>
      </c>
      <c r="I13" s="9">
        <v>212932</v>
      </c>
      <c r="J13" t="s">
        <v>23</v>
      </c>
      <c r="K13">
        <f>SUM(C13-B13+F13-E13+I13-H13)/2</f>
        <v>688</v>
      </c>
      <c r="L13">
        <f>SUM(C13-B13+F13-E13+I13-H13)</f>
        <v>1376</v>
      </c>
      <c r="M13">
        <f>SUM(K13*0.04+K13)</f>
        <v>715.52</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12.xml><?xml version="1.0" encoding="utf-8"?>
<worksheet xmlns="http://schemas.openxmlformats.org/spreadsheetml/2006/main" xmlns:r="http://schemas.openxmlformats.org/officeDocument/2006/relationships">
  <dimension ref="A1:M20"/>
  <sheetViews>
    <sheetView workbookViewId="0">
      <selection activeCell="I14" sqref="I14"/>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40980</v>
      </c>
      <c r="C3" s="6">
        <v>40984</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824137</v>
      </c>
      <c r="C9" s="9">
        <v>826203</v>
      </c>
      <c r="D9" s="10"/>
      <c r="E9" s="9">
        <v>47366</v>
      </c>
      <c r="F9" s="9">
        <v>47403</v>
      </c>
      <c r="G9" s="10"/>
      <c r="H9" s="9">
        <v>212975</v>
      </c>
      <c r="I9" s="9">
        <v>213180</v>
      </c>
      <c r="J9" t="s">
        <v>19</v>
      </c>
      <c r="K9">
        <f>SUM(C9-B9+F9-E9+I9-H9)/2</f>
        <v>1154</v>
      </c>
      <c r="L9">
        <f>SUM(C9-B9+F9-E9+I9-H9)</f>
        <v>2308</v>
      </c>
      <c r="M9">
        <f>SUM(K9*0.04+K9)</f>
        <v>1200.1600000000001</v>
      </c>
    </row>
    <row r="10" spans="1:13" ht="34.5" customHeight="1">
      <c r="A10" s="5" t="s">
        <v>3</v>
      </c>
      <c r="B10" s="2">
        <v>826231</v>
      </c>
      <c r="C10" s="2">
        <v>829024</v>
      </c>
      <c r="E10" s="2">
        <v>47411</v>
      </c>
      <c r="F10" s="2">
        <v>47426</v>
      </c>
      <c r="H10" s="2">
        <v>213227</v>
      </c>
      <c r="I10" s="2">
        <v>213562</v>
      </c>
      <c r="J10" t="s">
        <v>20</v>
      </c>
      <c r="K10">
        <f>SUM(C10-B10+F10-E10+I10-H10)/2</f>
        <v>1571.5</v>
      </c>
      <c r="L10">
        <f>SUM(C10-B10+F10-E10+I10-H10)</f>
        <v>3143</v>
      </c>
      <c r="M10">
        <f>SUM(K10*0.04+K10)</f>
        <v>1634.36</v>
      </c>
    </row>
    <row r="11" spans="1:13" ht="34.5" customHeight="1">
      <c r="A11" s="5" t="s">
        <v>4</v>
      </c>
      <c r="B11" s="2">
        <v>829037</v>
      </c>
      <c r="C11" s="2">
        <v>831222</v>
      </c>
      <c r="E11" s="2">
        <v>47429</v>
      </c>
      <c r="F11" s="2">
        <v>47444</v>
      </c>
      <c r="H11" s="2">
        <v>213600</v>
      </c>
      <c r="I11" s="2">
        <v>213875</v>
      </c>
      <c r="J11" t="s">
        <v>21</v>
      </c>
      <c r="K11">
        <f>SUM(C11-B11+F11-E11+I11-H11)/2</f>
        <v>1237.5</v>
      </c>
      <c r="L11">
        <f>SUM(C11-B11+F11-E11+I11-H11)</f>
        <v>2475</v>
      </c>
      <c r="M11">
        <f>SUM(K11*0.04+K11)</f>
        <v>1287</v>
      </c>
    </row>
    <row r="12" spans="1:13" ht="34.5" customHeight="1">
      <c r="A12" s="5" t="s">
        <v>5</v>
      </c>
      <c r="B12" s="9">
        <v>831242</v>
      </c>
      <c r="C12" s="9">
        <v>834034</v>
      </c>
      <c r="D12" s="10"/>
      <c r="E12" s="9">
        <v>47451</v>
      </c>
      <c r="F12" s="9">
        <v>47473</v>
      </c>
      <c r="G12" s="10"/>
      <c r="H12" s="9">
        <v>213917</v>
      </c>
      <c r="I12" s="9">
        <v>214208</v>
      </c>
      <c r="J12" t="s">
        <v>22</v>
      </c>
      <c r="K12">
        <f>SUM(C12-B12+F12-E12+I12-H12)/2</f>
        <v>1552.5</v>
      </c>
      <c r="L12">
        <f>SUM(C12-B12+F12-E12+I12-H12)</f>
        <v>3105</v>
      </c>
      <c r="M12">
        <f>SUM(K12*0.04+K12)</f>
        <v>1614.6</v>
      </c>
    </row>
    <row r="13" spans="1:13" ht="34.5" customHeight="1">
      <c r="A13" s="5" t="s">
        <v>6</v>
      </c>
      <c r="B13" s="9">
        <v>834056</v>
      </c>
      <c r="C13" s="9">
        <v>835118</v>
      </c>
      <c r="D13" s="10"/>
      <c r="E13" s="9">
        <v>47485</v>
      </c>
      <c r="F13" s="9">
        <v>47490</v>
      </c>
      <c r="G13" s="10"/>
      <c r="H13" s="9">
        <v>214249</v>
      </c>
      <c r="I13" s="9">
        <v>214444</v>
      </c>
      <c r="J13" t="s">
        <v>23</v>
      </c>
      <c r="K13">
        <f>SUM(C13-B13+F13-E13+I13-H13)/2</f>
        <v>631</v>
      </c>
      <c r="L13">
        <f>SUM(C13-B13+F13-E13+I13-H13)</f>
        <v>1262</v>
      </c>
      <c r="M13">
        <f>SUM(K13*0.04+K13)</f>
        <v>656.24</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13.xml><?xml version="1.0" encoding="utf-8"?>
<worksheet xmlns="http://schemas.openxmlformats.org/spreadsheetml/2006/main" xmlns:r="http://schemas.openxmlformats.org/officeDocument/2006/relationships">
  <dimension ref="A1:M20"/>
  <sheetViews>
    <sheetView workbookViewId="0">
      <selection activeCell="H13" sqref="H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40987</v>
      </c>
      <c r="C3" s="6">
        <v>40991</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835632</v>
      </c>
      <c r="C9" s="9">
        <v>838029</v>
      </c>
      <c r="D9" s="10"/>
      <c r="E9" s="9">
        <v>47502</v>
      </c>
      <c r="F9" s="9">
        <v>47523</v>
      </c>
      <c r="G9" s="10"/>
      <c r="H9" s="9">
        <v>214519</v>
      </c>
      <c r="I9" s="9">
        <v>214766</v>
      </c>
      <c r="J9" t="s">
        <v>19</v>
      </c>
      <c r="K9">
        <f>SUM(C9-B9+F9-E9+I9-H9)/2</f>
        <v>1332.5</v>
      </c>
      <c r="L9">
        <f>SUM(C9-B9+F9-E9+I9-H9)</f>
        <v>2665</v>
      </c>
      <c r="M9">
        <f>SUM(K9*0.04+K9)</f>
        <v>1385.8</v>
      </c>
    </row>
    <row r="10" spans="1:13" ht="34.5" customHeight="1">
      <c r="A10" s="5" t="s">
        <v>3</v>
      </c>
      <c r="B10" s="2">
        <v>838059</v>
      </c>
      <c r="C10" s="2">
        <v>841296</v>
      </c>
      <c r="E10" s="2">
        <v>47529</v>
      </c>
      <c r="F10" s="2">
        <v>47547</v>
      </c>
      <c r="H10" s="2">
        <v>214829</v>
      </c>
      <c r="I10" s="2">
        <v>215169</v>
      </c>
      <c r="J10" t="s">
        <v>20</v>
      </c>
      <c r="K10">
        <f>SUM(C10-B10+F10-E10+I10-H10)/2</f>
        <v>1797.5</v>
      </c>
      <c r="L10">
        <f>SUM(C10-B10+F10-E10+I10-H10)</f>
        <v>3595</v>
      </c>
      <c r="M10">
        <f>SUM(K10*0.04+K10)</f>
        <v>1869.4</v>
      </c>
    </row>
    <row r="11" spans="1:13" ht="34.5" customHeight="1">
      <c r="A11" s="5" t="s">
        <v>4</v>
      </c>
      <c r="B11" s="2">
        <v>841322</v>
      </c>
      <c r="C11" s="2">
        <v>843573</v>
      </c>
      <c r="E11" s="2">
        <v>47565</v>
      </c>
      <c r="F11" s="2">
        <v>47583</v>
      </c>
      <c r="H11" s="2">
        <v>215225</v>
      </c>
      <c r="I11" s="2">
        <v>215563</v>
      </c>
      <c r="J11" t="s">
        <v>21</v>
      </c>
      <c r="K11">
        <f>SUM(C11-B11+F11-E11+I11-H11)/2</f>
        <v>1303.5</v>
      </c>
      <c r="L11">
        <f>SUM(C11-B11+F11-E11+I11-H11)</f>
        <v>2607</v>
      </c>
      <c r="M11">
        <f>SUM(K11*0.04+K11)</f>
        <v>1355.64</v>
      </c>
    </row>
    <row r="12" spans="1:13" ht="34.5" customHeight="1">
      <c r="A12" s="5" t="s">
        <v>5</v>
      </c>
      <c r="B12" s="9">
        <v>843593</v>
      </c>
      <c r="C12" s="9">
        <v>847712</v>
      </c>
      <c r="D12" s="10"/>
      <c r="E12" s="9">
        <v>47596</v>
      </c>
      <c r="F12" s="9">
        <v>47635</v>
      </c>
      <c r="G12" s="10"/>
      <c r="H12" s="9">
        <v>215606</v>
      </c>
      <c r="I12" s="9">
        <v>215890</v>
      </c>
      <c r="J12" t="s">
        <v>22</v>
      </c>
      <c r="K12">
        <f>SUM(C12-B12+F12-E12+I12-H12)/2</f>
        <v>2221</v>
      </c>
      <c r="L12">
        <f>SUM(C12-B12+F12-E12+I12-H12)</f>
        <v>4442</v>
      </c>
      <c r="M12">
        <f>SUM(K12*0.04+K12)</f>
        <v>2309.84</v>
      </c>
    </row>
    <row r="13" spans="1:13" ht="34.5" customHeight="1">
      <c r="A13" s="5" t="s">
        <v>6</v>
      </c>
      <c r="B13" s="9">
        <v>847751</v>
      </c>
      <c r="C13" s="9">
        <v>847940</v>
      </c>
      <c r="D13" s="10"/>
      <c r="E13" s="9">
        <v>47644</v>
      </c>
      <c r="F13" s="9">
        <v>47672</v>
      </c>
      <c r="G13" s="10"/>
      <c r="H13" s="9">
        <v>215940</v>
      </c>
      <c r="I13" s="9">
        <v>216086</v>
      </c>
      <c r="J13" t="s">
        <v>23</v>
      </c>
      <c r="K13">
        <f>SUM(C13-B13+F13-E13+I13-H13)/2</f>
        <v>181.5</v>
      </c>
      <c r="L13">
        <f>SUM(C13-B13+F13-E13+I13-H13)</f>
        <v>363</v>
      </c>
      <c r="M13">
        <f>SUM(K13*0.04+K13)</f>
        <v>188.76</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14.xml><?xml version="1.0" encoding="utf-8"?>
<worksheet xmlns="http://schemas.openxmlformats.org/spreadsheetml/2006/main" xmlns:r="http://schemas.openxmlformats.org/officeDocument/2006/relationships">
  <dimension ref="A1:M20"/>
  <sheetViews>
    <sheetView workbookViewId="0">
      <selection activeCell="B13" sqref="B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40994</v>
      </c>
      <c r="C3" s="6">
        <v>40998</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848544</v>
      </c>
      <c r="C9" s="9">
        <v>850877</v>
      </c>
      <c r="D9" s="10"/>
      <c r="E9" s="9">
        <v>47687</v>
      </c>
      <c r="F9" s="9">
        <v>47702</v>
      </c>
      <c r="G9" s="10"/>
      <c r="H9" s="9">
        <v>216161</v>
      </c>
      <c r="I9" s="9">
        <v>216439</v>
      </c>
      <c r="J9" t="s">
        <v>19</v>
      </c>
      <c r="K9">
        <f>SUM(C9-B9+F9-E9+I9-H9)/2</f>
        <v>1313</v>
      </c>
      <c r="L9">
        <f>SUM(C9-B9+F9-E9+I9-H9)</f>
        <v>2626</v>
      </c>
      <c r="M9">
        <f>SUM(K9*0.04+K9)</f>
        <v>1365.52</v>
      </c>
    </row>
    <row r="10" spans="1:13" ht="34.5" customHeight="1">
      <c r="A10" s="5" t="s">
        <v>3</v>
      </c>
      <c r="B10" s="2">
        <v>850897</v>
      </c>
      <c r="C10" s="2">
        <v>853947</v>
      </c>
      <c r="E10" s="2">
        <v>47706</v>
      </c>
      <c r="F10" s="2">
        <v>47726</v>
      </c>
      <c r="H10" s="2">
        <v>216477</v>
      </c>
      <c r="I10" s="2">
        <v>216501</v>
      </c>
      <c r="J10" t="s">
        <v>20</v>
      </c>
      <c r="K10">
        <f>SUM(C10-B10+F10-E10+I10-H10)/2</f>
        <v>1547</v>
      </c>
      <c r="L10">
        <f>SUM(C10-B10+F10-E10+I10-H10)</f>
        <v>3094</v>
      </c>
      <c r="M10">
        <f>SUM(K10*0.04+K10)</f>
        <v>1608.88</v>
      </c>
    </row>
    <row r="11" spans="1:13" ht="34.5" customHeight="1">
      <c r="A11" s="5" t="s">
        <v>4</v>
      </c>
      <c r="B11" s="2">
        <v>853970</v>
      </c>
      <c r="C11" s="2">
        <v>856307</v>
      </c>
      <c r="E11" s="2">
        <v>47734</v>
      </c>
      <c r="F11" s="2">
        <v>47751</v>
      </c>
      <c r="H11" s="2">
        <v>216850</v>
      </c>
      <c r="I11" s="2">
        <v>217144</v>
      </c>
      <c r="J11" t="s">
        <v>21</v>
      </c>
      <c r="K11">
        <f>SUM(C11-B11+F11-E11+I11-H11)/2</f>
        <v>1324</v>
      </c>
      <c r="L11">
        <f>SUM(C11-B11+F11-E11+I11-H11)</f>
        <v>2648</v>
      </c>
      <c r="M11">
        <f>SUM(K11*0.04+K11)</f>
        <v>1376.96</v>
      </c>
    </row>
    <row r="12" spans="1:13" ht="34.5" customHeight="1">
      <c r="A12" s="5" t="s">
        <v>5</v>
      </c>
      <c r="B12" s="9">
        <v>856331</v>
      </c>
      <c r="C12" s="9">
        <v>859122</v>
      </c>
      <c r="D12" s="10"/>
      <c r="E12" s="9">
        <v>47760</v>
      </c>
      <c r="F12" s="9">
        <v>47823</v>
      </c>
      <c r="G12" s="10"/>
      <c r="H12" s="9">
        <v>217210</v>
      </c>
      <c r="I12" s="9">
        <v>217580</v>
      </c>
      <c r="J12" t="s">
        <v>22</v>
      </c>
      <c r="K12">
        <f>SUM(C12-B12+F12-E12+I12-H12)/2</f>
        <v>1612</v>
      </c>
      <c r="L12">
        <f>SUM(C12-B12+F12-E12+I12-H12)</f>
        <v>3224</v>
      </c>
      <c r="M12">
        <f>SUM(K12*0.04+K12)</f>
        <v>1676.48</v>
      </c>
    </row>
    <row r="13" spans="1:13" ht="34.5" customHeight="1">
      <c r="A13" s="5" t="s">
        <v>6</v>
      </c>
      <c r="B13" s="9">
        <v>859148</v>
      </c>
      <c r="C13" s="9">
        <v>860396</v>
      </c>
      <c r="D13" s="10"/>
      <c r="E13" s="9">
        <v>47823</v>
      </c>
      <c r="F13" s="9">
        <v>47846</v>
      </c>
      <c r="G13" s="10"/>
      <c r="H13" s="9">
        <v>217627</v>
      </c>
      <c r="I13" s="9">
        <v>217839</v>
      </c>
      <c r="J13" t="s">
        <v>23</v>
      </c>
      <c r="K13">
        <f>SUM(C13-B13+F13-E13+I13-H13)/2</f>
        <v>741.5</v>
      </c>
      <c r="L13">
        <f>SUM(C13-B13+F13-E13+I13-H13)</f>
        <v>1483</v>
      </c>
      <c r="M13">
        <f>SUM(K13*0.04+K13)</f>
        <v>771.16</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15.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41001</v>
      </c>
      <c r="C3" s="6">
        <v>41005</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860996</v>
      </c>
      <c r="C9" s="9">
        <v>863235</v>
      </c>
      <c r="D9" s="10"/>
      <c r="E9" s="9">
        <v>47857</v>
      </c>
      <c r="F9" s="9">
        <v>47872</v>
      </c>
      <c r="G9" s="10"/>
      <c r="H9" s="9">
        <v>217915</v>
      </c>
      <c r="I9" s="9">
        <v>218199</v>
      </c>
      <c r="J9" t="s">
        <v>19</v>
      </c>
      <c r="K9">
        <f>SUM(C9-B9+F9-E9+I9-H9)/2</f>
        <v>1269</v>
      </c>
      <c r="L9">
        <f>SUM(C9-B9+F9-E9+I9-H9)</f>
        <v>2538</v>
      </c>
      <c r="M9">
        <f>SUM(K9*0.04+K9)</f>
        <v>1319.76</v>
      </c>
    </row>
    <row r="10" spans="1:13" ht="34.5" customHeight="1">
      <c r="A10" s="5" t="s">
        <v>3</v>
      </c>
      <c r="B10" s="2">
        <v>863263</v>
      </c>
      <c r="C10" s="2">
        <v>866229</v>
      </c>
      <c r="E10" s="2">
        <v>47880</v>
      </c>
      <c r="F10" s="2">
        <v>47917</v>
      </c>
      <c r="H10" s="2">
        <v>218241</v>
      </c>
      <c r="I10" s="2">
        <v>218683</v>
      </c>
      <c r="J10" t="s">
        <v>20</v>
      </c>
      <c r="K10">
        <f>SUM(C10-B10+F10-E10+I10-H10)/2</f>
        <v>1722.5</v>
      </c>
      <c r="L10">
        <f>SUM(C10-B10+F10-E10+I10-H10)</f>
        <v>3445</v>
      </c>
      <c r="M10">
        <f>SUM(K10*0.04+K10)</f>
        <v>1791.4</v>
      </c>
    </row>
    <row r="11" spans="1:13" ht="34.5" customHeight="1">
      <c r="A11" s="5" t="s">
        <v>4</v>
      </c>
      <c r="B11" s="2">
        <v>866263</v>
      </c>
      <c r="C11" s="2">
        <v>868594</v>
      </c>
      <c r="E11" s="2">
        <v>47923</v>
      </c>
      <c r="F11" s="2">
        <v>47938</v>
      </c>
      <c r="H11" s="2">
        <v>218742</v>
      </c>
      <c r="I11" s="2">
        <v>219041</v>
      </c>
      <c r="J11" t="s">
        <v>21</v>
      </c>
      <c r="K11">
        <f>SUM(C11-B11+F11-E11+I11-H11)/2</f>
        <v>1322.5</v>
      </c>
      <c r="L11">
        <f>SUM(C11-B11+F11-E11+I11-H11)</f>
        <v>2645</v>
      </c>
      <c r="M11">
        <f>SUM(K11*0.04+K11)</f>
        <v>1375.4</v>
      </c>
    </row>
    <row r="12" spans="1:13" ht="34.5" customHeight="1">
      <c r="A12" s="5" t="s">
        <v>5</v>
      </c>
      <c r="B12" s="9">
        <v>868619</v>
      </c>
      <c r="C12" s="9">
        <v>871338</v>
      </c>
      <c r="D12" s="10"/>
      <c r="E12" s="9">
        <v>47946</v>
      </c>
      <c r="F12" s="9">
        <v>47970</v>
      </c>
      <c r="G12" s="10"/>
      <c r="H12" s="9">
        <v>219082</v>
      </c>
      <c r="I12" s="9">
        <v>219374</v>
      </c>
      <c r="J12" t="s">
        <v>22</v>
      </c>
      <c r="K12">
        <f>SUM(C12-B12+F12-E12+I12-H12)/2</f>
        <v>1517.5</v>
      </c>
      <c r="L12">
        <f>SUM(C12-B12+F12-E12+I12-H12)</f>
        <v>3035</v>
      </c>
      <c r="M12">
        <f>SUM(K12*0.04+K12)</f>
        <v>1578.2</v>
      </c>
    </row>
    <row r="13" spans="1:13" ht="34.5" customHeight="1">
      <c r="A13" s="5" t="s">
        <v>6</v>
      </c>
      <c r="B13" s="9">
        <v>871355</v>
      </c>
      <c r="C13" s="9">
        <v>872430</v>
      </c>
      <c r="D13" s="10"/>
      <c r="E13" s="9">
        <v>47991</v>
      </c>
      <c r="F13" s="9">
        <v>47988</v>
      </c>
      <c r="G13" s="10"/>
      <c r="H13" s="9">
        <v>219420</v>
      </c>
      <c r="I13" s="9">
        <v>219576</v>
      </c>
      <c r="J13" t="s">
        <v>23</v>
      </c>
      <c r="K13">
        <f>SUM(C13-B13+F13-E13+I13-H13)/2</f>
        <v>614</v>
      </c>
      <c r="L13">
        <f>SUM(C13-B13+F13-E13+I13-H13)</f>
        <v>1228</v>
      </c>
      <c r="M13">
        <f>SUM(K13*0.04+K13)</f>
        <v>638.55999999999995</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16.xml><?xml version="1.0" encoding="utf-8"?>
<worksheet xmlns="http://schemas.openxmlformats.org/spreadsheetml/2006/main" xmlns:r="http://schemas.openxmlformats.org/officeDocument/2006/relationships">
  <dimension ref="A1:M20"/>
  <sheetViews>
    <sheetView workbookViewId="0">
      <selection activeCell="B13" sqref="B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41008</v>
      </c>
      <c r="C3" s="6">
        <v>41012</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872770</v>
      </c>
      <c r="C9" s="9">
        <v>875045</v>
      </c>
      <c r="D9" s="10"/>
      <c r="E9" s="9">
        <v>47993</v>
      </c>
      <c r="F9" s="9">
        <v>48011</v>
      </c>
      <c r="G9" s="10"/>
      <c r="H9" s="9">
        <v>219827</v>
      </c>
      <c r="I9" s="9">
        <v>219869</v>
      </c>
      <c r="J9" t="s">
        <v>19</v>
      </c>
      <c r="K9">
        <f>SUM(C9-B9+F9-E9+I9-H9)/2</f>
        <v>1167.5</v>
      </c>
      <c r="L9">
        <f>SUM(C9-B9+F9-E9+I9-H9)</f>
        <v>2335</v>
      </c>
      <c r="M9">
        <f>SUM(K9*0.04+K9)</f>
        <v>1214.2</v>
      </c>
    </row>
    <row r="10" spans="1:13" ht="34.5" customHeight="1">
      <c r="A10" s="5" t="s">
        <v>3</v>
      </c>
      <c r="B10" s="2">
        <v>875070</v>
      </c>
      <c r="C10" s="2">
        <v>877893</v>
      </c>
      <c r="E10" s="2">
        <v>48026</v>
      </c>
      <c r="F10" s="2">
        <v>48055</v>
      </c>
      <c r="H10" s="2">
        <v>219948</v>
      </c>
      <c r="I10" s="2">
        <v>220271</v>
      </c>
      <c r="J10" t="s">
        <v>20</v>
      </c>
      <c r="K10">
        <f>SUM(C10-B10+F10-E10+I10-H10)/2</f>
        <v>1587.5</v>
      </c>
      <c r="L10">
        <f>SUM(C10-B10+F10-E10+I10-H10)</f>
        <v>3175</v>
      </c>
      <c r="M10">
        <f>SUM(K10*0.04+K10)</f>
        <v>1651</v>
      </c>
    </row>
    <row r="11" spans="1:13" ht="34.5" customHeight="1">
      <c r="A11" s="5" t="s">
        <v>4</v>
      </c>
      <c r="B11" s="2">
        <v>877923</v>
      </c>
      <c r="C11" s="2">
        <v>880300</v>
      </c>
      <c r="E11" s="2">
        <v>48072</v>
      </c>
      <c r="F11" s="2">
        <v>48089</v>
      </c>
      <c r="H11" s="2">
        <v>220313</v>
      </c>
      <c r="I11" s="2">
        <v>220635</v>
      </c>
      <c r="J11" t="s">
        <v>21</v>
      </c>
      <c r="K11">
        <f>SUM(C11-B11+F11-E11+I11-H11)/2</f>
        <v>1358</v>
      </c>
      <c r="L11">
        <f>SUM(C11-B11+F11-E11+I11-H11)</f>
        <v>2716</v>
      </c>
      <c r="M11">
        <f>SUM(K11*0.04+K11)</f>
        <v>1412.32</v>
      </c>
    </row>
    <row r="12" spans="1:13" ht="34.5" customHeight="1">
      <c r="A12" s="5" t="s">
        <v>5</v>
      </c>
      <c r="B12" s="9">
        <v>880330</v>
      </c>
      <c r="C12" s="9">
        <v>883045</v>
      </c>
      <c r="D12" s="10"/>
      <c r="E12" s="9">
        <v>48098</v>
      </c>
      <c r="F12" s="9">
        <v>48127</v>
      </c>
      <c r="G12" s="10"/>
      <c r="H12" s="9">
        <v>220664</v>
      </c>
      <c r="I12" s="9">
        <v>220991</v>
      </c>
      <c r="J12" t="s">
        <v>22</v>
      </c>
      <c r="K12">
        <f>SUM(C12-B12+F12-E12+I12-H12)/2</f>
        <v>1535.5</v>
      </c>
      <c r="L12">
        <f>SUM(C12-B12+F12-E12+I12-H12)</f>
        <v>3071</v>
      </c>
      <c r="M12">
        <f>SUM(K12*0.04+K12)</f>
        <v>1596.92</v>
      </c>
    </row>
    <row r="13" spans="1:13" ht="34.5" customHeight="1">
      <c r="A13" s="5" t="s">
        <v>6</v>
      </c>
      <c r="B13" s="9">
        <v>883066</v>
      </c>
      <c r="C13" s="9">
        <v>884366</v>
      </c>
      <c r="D13" s="10"/>
      <c r="E13" s="9">
        <v>48134</v>
      </c>
      <c r="F13" s="9">
        <v>48142</v>
      </c>
      <c r="G13" s="10"/>
      <c r="H13" s="9">
        <v>221052</v>
      </c>
      <c r="I13" s="9">
        <v>221224</v>
      </c>
      <c r="J13" t="s">
        <v>23</v>
      </c>
      <c r="K13">
        <f>SUM(C13-B13+F13-E13+I13-H13)/2</f>
        <v>740</v>
      </c>
      <c r="L13">
        <f>SUM(C13-B13+F13-E13+I13-H13)</f>
        <v>1480</v>
      </c>
      <c r="M13">
        <f>SUM(K13*0.04+K13)</f>
        <v>769.6</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17.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41015</v>
      </c>
      <c r="C3" s="6">
        <v>41019</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885085</v>
      </c>
      <c r="C9" s="9">
        <v>887317</v>
      </c>
      <c r="D9" s="10"/>
      <c r="E9" s="9">
        <v>48150</v>
      </c>
      <c r="F9" s="9">
        <v>48161</v>
      </c>
      <c r="G9" s="10"/>
      <c r="H9" s="9">
        <v>221274</v>
      </c>
      <c r="I9" s="9">
        <v>221527</v>
      </c>
      <c r="J9" t="s">
        <v>19</v>
      </c>
      <c r="K9">
        <f>SUM(C9-B9+F9-E9+I9-H9)/2</f>
        <v>1248</v>
      </c>
      <c r="L9">
        <f>SUM(C9-B9+F9-E9+I9-H9)</f>
        <v>2496</v>
      </c>
      <c r="M9">
        <f>SUM(K9*0.04+K9)</f>
        <v>1297.92</v>
      </c>
    </row>
    <row r="10" spans="1:13" ht="34.5" customHeight="1">
      <c r="A10" s="5" t="s">
        <v>3</v>
      </c>
      <c r="B10" s="2">
        <v>887333</v>
      </c>
      <c r="C10" s="2">
        <v>890798</v>
      </c>
      <c r="E10" s="2">
        <v>48164</v>
      </c>
      <c r="F10" s="2">
        <v>48183</v>
      </c>
      <c r="H10" s="2">
        <v>221585</v>
      </c>
      <c r="I10" s="2">
        <v>221972</v>
      </c>
      <c r="J10" t="s">
        <v>20</v>
      </c>
      <c r="K10">
        <f>SUM(C10-B10+F10-E10+I10-H10)/2</f>
        <v>1935.5</v>
      </c>
      <c r="L10">
        <f>SUM(C10-B10+F10-E10+I10-H10)</f>
        <v>3871</v>
      </c>
      <c r="M10">
        <f>SUM(K10*0.04+K10)</f>
        <v>2012.92</v>
      </c>
    </row>
    <row r="11" spans="1:13" ht="34.5" customHeight="1">
      <c r="A11" s="5" t="s">
        <v>4</v>
      </c>
      <c r="B11" s="2">
        <v>890817</v>
      </c>
      <c r="C11" s="2">
        <v>893361</v>
      </c>
      <c r="E11" s="2">
        <v>48196</v>
      </c>
      <c r="F11" s="2">
        <v>48216</v>
      </c>
      <c r="H11" s="2">
        <v>222041</v>
      </c>
      <c r="I11" s="2">
        <v>222330</v>
      </c>
      <c r="J11" t="s">
        <v>21</v>
      </c>
      <c r="K11">
        <f>SUM(C11-B11+F11-E11+I11-H11)/2</f>
        <v>1426.5</v>
      </c>
      <c r="L11">
        <f>SUM(C11-B11+F11-E11+I11-H11)</f>
        <v>2853</v>
      </c>
      <c r="M11">
        <f>SUM(K11*0.04+K11)</f>
        <v>1483.56</v>
      </c>
    </row>
    <row r="12" spans="1:13" ht="34.5" customHeight="1">
      <c r="A12" s="5" t="s">
        <v>5</v>
      </c>
      <c r="B12" s="9">
        <v>893385</v>
      </c>
      <c r="C12" s="9">
        <v>896845</v>
      </c>
      <c r="D12" s="10"/>
      <c r="E12" s="9">
        <v>48230</v>
      </c>
      <c r="F12" s="9">
        <v>48253</v>
      </c>
      <c r="G12" s="10"/>
      <c r="H12" s="9">
        <v>222388</v>
      </c>
      <c r="I12" s="9">
        <v>222736</v>
      </c>
      <c r="J12" t="s">
        <v>22</v>
      </c>
      <c r="K12">
        <f>SUM(C12-B12+F12-E12+I12-H12)/2</f>
        <v>1915.5</v>
      </c>
      <c r="L12">
        <f>SUM(C12-B12+F12-E12+I12-H12)</f>
        <v>3831</v>
      </c>
      <c r="M12">
        <f>SUM(K12*0.04+K12)</f>
        <v>1992.12</v>
      </c>
    </row>
    <row r="13" spans="1:13" ht="34.5" customHeight="1">
      <c r="A13" s="5" t="s">
        <v>6</v>
      </c>
      <c r="B13" s="9">
        <v>896868</v>
      </c>
      <c r="C13" s="9">
        <v>898286</v>
      </c>
      <c r="D13" s="10"/>
      <c r="E13" s="9">
        <v>48262</v>
      </c>
      <c r="F13" s="9">
        <v>48266</v>
      </c>
      <c r="G13" s="10"/>
      <c r="H13" s="9">
        <v>222804</v>
      </c>
      <c r="I13" s="9">
        <v>222999</v>
      </c>
      <c r="J13" t="s">
        <v>23</v>
      </c>
      <c r="K13">
        <f>SUM(C13-B13+F13-E13+I13-H13)/2</f>
        <v>808.5</v>
      </c>
      <c r="L13">
        <f>SUM(C13-B13+F13-E13+I13-H13)</f>
        <v>1617</v>
      </c>
      <c r="M13">
        <f>SUM(K13*0.04+K13)</f>
        <v>840.84</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18.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41022</v>
      </c>
      <c r="C3" s="6">
        <v>41026</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899027</v>
      </c>
      <c r="C9" s="9">
        <v>901679</v>
      </c>
      <c r="D9" s="10"/>
      <c r="E9" s="9">
        <v>48279</v>
      </c>
      <c r="F9" s="9">
        <v>48288</v>
      </c>
      <c r="G9" s="10"/>
      <c r="H9" s="9">
        <v>223100</v>
      </c>
      <c r="I9" s="9">
        <v>223443</v>
      </c>
      <c r="J9" t="s">
        <v>19</v>
      </c>
      <c r="K9">
        <f>SUM(C9-B9+F9-E9+I9-H9)/2</f>
        <v>1502</v>
      </c>
      <c r="L9">
        <f>SUM(C9-B9+F9-E9+I9-H9)</f>
        <v>3004</v>
      </c>
      <c r="M9">
        <f>SUM(K9*0.04+K9)</f>
        <v>1562.08</v>
      </c>
    </row>
    <row r="10" spans="1:13" ht="34.5" customHeight="1">
      <c r="A10" s="5" t="s">
        <v>3</v>
      </c>
      <c r="B10" s="2">
        <v>901701</v>
      </c>
      <c r="C10" s="2">
        <v>904353</v>
      </c>
      <c r="E10" s="2">
        <v>48294</v>
      </c>
      <c r="F10" s="2">
        <v>48319</v>
      </c>
      <c r="H10" s="2">
        <v>223512</v>
      </c>
      <c r="I10" s="2">
        <v>223929</v>
      </c>
      <c r="J10" t="s">
        <v>20</v>
      </c>
      <c r="K10">
        <f>SUM(C10-B10+F10-E10+I10-H10)/2</f>
        <v>1547</v>
      </c>
      <c r="L10">
        <f>SUM(C10-B10+F10-E10+I10-H10)</f>
        <v>3094</v>
      </c>
      <c r="M10">
        <f>SUM(K10*0.04+K10)</f>
        <v>1608.88</v>
      </c>
    </row>
    <row r="11" spans="1:13" ht="34.5" customHeight="1">
      <c r="A11" s="5" t="s">
        <v>4</v>
      </c>
      <c r="B11" s="2">
        <v>904381</v>
      </c>
      <c r="C11" s="2">
        <v>906224</v>
      </c>
      <c r="E11" s="2">
        <v>48326</v>
      </c>
      <c r="F11" s="2">
        <v>48344</v>
      </c>
      <c r="H11" s="2">
        <v>223976</v>
      </c>
      <c r="I11" s="2">
        <v>224183</v>
      </c>
      <c r="J11" t="s">
        <v>21</v>
      </c>
      <c r="K11">
        <f>SUM(C11-B11+F11-E11+I11-H11)/2</f>
        <v>1034</v>
      </c>
      <c r="L11">
        <f>SUM(C11-B11+F11-E11+I11-H11)</f>
        <v>2068</v>
      </c>
      <c r="M11">
        <f>SUM(K11*0.04+K11)</f>
        <v>1075.3599999999999</v>
      </c>
    </row>
    <row r="12" spans="1:13" ht="34.5" customHeight="1">
      <c r="A12" s="5" t="s">
        <v>5</v>
      </c>
      <c r="B12" s="9">
        <v>906249</v>
      </c>
      <c r="C12" s="9">
        <v>908807</v>
      </c>
      <c r="D12" s="10"/>
      <c r="E12" s="9">
        <v>48351</v>
      </c>
      <c r="F12" s="9">
        <v>48375</v>
      </c>
      <c r="G12" s="10"/>
      <c r="H12" s="9">
        <v>224223</v>
      </c>
      <c r="I12" s="9">
        <v>224588</v>
      </c>
      <c r="J12" t="s">
        <v>22</v>
      </c>
      <c r="K12">
        <f>SUM(C12-B12+F12-E12+I12-H12)/2</f>
        <v>1473.5</v>
      </c>
      <c r="L12">
        <f>SUM(C12-B12+F12-E12+I12-H12)</f>
        <v>2947</v>
      </c>
      <c r="M12">
        <f>SUM(K12*0.04+K12)</f>
        <v>1532.44</v>
      </c>
    </row>
    <row r="13" spans="1:13" ht="34.5" customHeight="1">
      <c r="A13" s="5" t="s">
        <v>6</v>
      </c>
      <c r="B13" s="9">
        <v>908839</v>
      </c>
      <c r="C13" s="9">
        <v>909419</v>
      </c>
      <c r="D13" s="10"/>
      <c r="E13" s="9">
        <v>48394</v>
      </c>
      <c r="F13" s="9">
        <v>48418</v>
      </c>
      <c r="G13" s="10"/>
      <c r="H13" s="9">
        <v>224648</v>
      </c>
      <c r="I13" s="9">
        <v>224787</v>
      </c>
      <c r="J13" t="s">
        <v>23</v>
      </c>
      <c r="K13">
        <f>SUM(C13-B13+F13-E13+I13-H13)/2</f>
        <v>371.5</v>
      </c>
      <c r="L13">
        <f>SUM(C13-B13+F13-E13+I13-H13)</f>
        <v>743</v>
      </c>
      <c r="M13">
        <f>SUM(K13*0.04+K13)</f>
        <v>386.36</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19.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41029</v>
      </c>
      <c r="C3" s="6">
        <v>41033</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909964</v>
      </c>
      <c r="C9" s="9">
        <v>911448</v>
      </c>
      <c r="D9" s="10"/>
      <c r="E9" s="9">
        <v>48425</v>
      </c>
      <c r="F9" s="9">
        <v>48428</v>
      </c>
      <c r="G9" s="10"/>
      <c r="H9" s="9">
        <v>224856</v>
      </c>
      <c r="I9" s="9">
        <v>225077</v>
      </c>
      <c r="J9" t="s">
        <v>19</v>
      </c>
      <c r="K9">
        <f>SUM(C9-B9+F9-E9+I9-H9)/2</f>
        <v>854</v>
      </c>
      <c r="L9">
        <f>SUM(C9-B9+F9-E9+I9-H9)</f>
        <v>1708</v>
      </c>
      <c r="M9">
        <f>SUM(K9*0.04+K9)</f>
        <v>888.16</v>
      </c>
    </row>
    <row r="10" spans="1:13" ht="34.5" customHeight="1">
      <c r="A10" s="5" t="s">
        <v>3</v>
      </c>
      <c r="B10" s="2">
        <v>911465</v>
      </c>
      <c r="C10" s="2">
        <v>912055</v>
      </c>
      <c r="E10" s="2">
        <v>48433</v>
      </c>
      <c r="F10" s="2">
        <v>48440</v>
      </c>
      <c r="H10" s="2">
        <v>225115</v>
      </c>
      <c r="I10" s="2">
        <v>225192</v>
      </c>
      <c r="J10" t="s">
        <v>20</v>
      </c>
      <c r="K10">
        <f>SUM(C10-B10+F10-E10+I10-H10)/2</f>
        <v>337</v>
      </c>
      <c r="L10">
        <f>SUM(C10-B10+F10-E10+I10-H10)</f>
        <v>674</v>
      </c>
      <c r="M10">
        <f>SUM(K10*0.04+K10)</f>
        <v>350.48</v>
      </c>
    </row>
    <row r="11" spans="1:13" ht="34.5" customHeight="1">
      <c r="A11" s="5" t="s">
        <v>4</v>
      </c>
      <c r="B11" s="2">
        <v>912077</v>
      </c>
      <c r="C11" s="2">
        <v>912616</v>
      </c>
      <c r="E11" s="2">
        <v>48441</v>
      </c>
      <c r="F11" s="2">
        <v>48448</v>
      </c>
      <c r="H11" s="2">
        <v>225216</v>
      </c>
      <c r="I11" s="2">
        <v>225264</v>
      </c>
      <c r="J11" t="s">
        <v>21</v>
      </c>
      <c r="K11">
        <f>SUM(C11-B11+F11-E11+I11-H11)/2</f>
        <v>297</v>
      </c>
      <c r="L11">
        <f>SUM(C11-B11+F11-E11+I11-H11)</f>
        <v>594</v>
      </c>
      <c r="M11">
        <f>SUM(K11*0.04+K11)</f>
        <v>308.88</v>
      </c>
    </row>
    <row r="12" spans="1:13" ht="34.5" customHeight="1">
      <c r="A12" s="5" t="s">
        <v>5</v>
      </c>
      <c r="B12" s="9">
        <v>912668</v>
      </c>
      <c r="C12" s="9">
        <v>913116</v>
      </c>
      <c r="D12" s="10"/>
      <c r="E12" s="9">
        <v>48453</v>
      </c>
      <c r="F12" s="9">
        <v>48459</v>
      </c>
      <c r="G12" s="10"/>
      <c r="H12" s="9">
        <v>225299</v>
      </c>
      <c r="I12" s="9">
        <v>225369</v>
      </c>
      <c r="J12" t="s">
        <v>22</v>
      </c>
      <c r="K12">
        <f>SUM(C12-B12+F12-E12+I12-H12)/2</f>
        <v>262</v>
      </c>
      <c r="L12">
        <f>SUM(C12-B12+F12-E12+I12-H12)</f>
        <v>524</v>
      </c>
      <c r="M12">
        <f>SUM(K12*0.04+K12)</f>
        <v>272.48</v>
      </c>
    </row>
    <row r="13" spans="1:13" ht="34.5" customHeight="1">
      <c r="A13" s="5" t="s">
        <v>6</v>
      </c>
      <c r="B13" s="9">
        <v>913152</v>
      </c>
      <c r="C13" s="9">
        <v>913401</v>
      </c>
      <c r="D13" s="10"/>
      <c r="E13" s="9">
        <v>48459</v>
      </c>
      <c r="F13" s="9">
        <v>48463</v>
      </c>
      <c r="G13" s="10"/>
      <c r="H13" s="9">
        <v>225411</v>
      </c>
      <c r="I13" s="9">
        <v>225444</v>
      </c>
      <c r="J13" t="s">
        <v>23</v>
      </c>
      <c r="K13">
        <f>SUM(C13-B13+F13-E13+I13-H13)/2</f>
        <v>143</v>
      </c>
      <c r="L13">
        <f>SUM(C13-B13+F13-E13+I13-H13)</f>
        <v>286</v>
      </c>
      <c r="M13">
        <f>SUM(K13*0.04+K13)</f>
        <v>148.72</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dimension ref="A1:M20"/>
  <sheetViews>
    <sheetView workbookViewId="0">
      <selection activeCell="H18" sqref="H18"/>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40245</v>
      </c>
      <c r="C3" s="6">
        <v>40249</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8"/>
      <c r="C9" s="8"/>
      <c r="E9" s="8"/>
      <c r="F9" s="8"/>
      <c r="H9" s="8"/>
      <c r="I9" s="8"/>
      <c r="J9" t="s">
        <v>19</v>
      </c>
      <c r="K9">
        <f>SUM(C9-B9+F9-E9+I9-H9)/2</f>
        <v>0</v>
      </c>
      <c r="L9">
        <f>SUM(C9-B9+F9-E9+I9-H9)</f>
        <v>0</v>
      </c>
      <c r="M9">
        <f>SUM(K9*0.04+K9)</f>
        <v>0</v>
      </c>
    </row>
    <row r="10" spans="1:13" ht="34.5" customHeight="1">
      <c r="A10" s="5" t="s">
        <v>3</v>
      </c>
      <c r="B10" s="8"/>
      <c r="C10" s="8"/>
      <c r="E10" s="8"/>
      <c r="F10" s="8"/>
      <c r="H10" s="8"/>
      <c r="I10" s="8"/>
      <c r="J10" t="s">
        <v>20</v>
      </c>
      <c r="K10">
        <f>SUM(C10-B10+F10-E10+I10-H10)/2</f>
        <v>0</v>
      </c>
      <c r="L10">
        <f>SUM(C10-B10+F10-E10+I10-H10)</f>
        <v>0</v>
      </c>
      <c r="M10">
        <f>SUM(K10*0.04+K10)</f>
        <v>0</v>
      </c>
    </row>
    <row r="11" spans="1:13" ht="34.5" customHeight="1">
      <c r="A11" s="5" t="s">
        <v>4</v>
      </c>
      <c r="B11" s="8"/>
      <c r="C11" s="8"/>
      <c r="E11" s="8"/>
      <c r="F11" s="8"/>
      <c r="H11" s="8"/>
      <c r="I11" s="8"/>
      <c r="J11" t="s">
        <v>21</v>
      </c>
      <c r="K11">
        <f>SUM(C11-B11+F11-E11+I11-H11)/2</f>
        <v>0</v>
      </c>
      <c r="L11">
        <f>SUM(C11-B11+F11-E11+I11-H11)</f>
        <v>0</v>
      </c>
      <c r="M11">
        <f>SUM(K11*0.04+K11)</f>
        <v>0</v>
      </c>
    </row>
    <row r="12" spans="1:13" ht="34.5" customHeight="1">
      <c r="A12" s="5" t="s">
        <v>5</v>
      </c>
      <c r="B12" s="8"/>
      <c r="C12" s="8"/>
      <c r="E12" s="8"/>
      <c r="F12" s="8"/>
      <c r="H12" s="8"/>
      <c r="I12" s="8"/>
      <c r="J12" t="s">
        <v>22</v>
      </c>
      <c r="K12">
        <f>SUM(C12-B12+F12-E12+I12-H12)/2</f>
        <v>0</v>
      </c>
      <c r="L12">
        <f>SUM(C12-B12+F12-E12+I12-H12)</f>
        <v>0</v>
      </c>
      <c r="M12">
        <f>SUM(K12*0.04+K12)</f>
        <v>0</v>
      </c>
    </row>
    <row r="13" spans="1:13" ht="34.5" customHeight="1">
      <c r="A13" s="5" t="s">
        <v>6</v>
      </c>
      <c r="B13" s="8"/>
      <c r="C13" s="8"/>
      <c r="E13" s="8"/>
      <c r="F13" s="8"/>
      <c r="H13" s="8"/>
      <c r="I13" s="8"/>
      <c r="J13" t="s">
        <v>23</v>
      </c>
      <c r="K13">
        <f>SUM(C13-B13+F13-E13+I13-H13)/2</f>
        <v>0</v>
      </c>
      <c r="L13">
        <f>SUM(C13-B13+F13-E13+I13-H13)</f>
        <v>0</v>
      </c>
      <c r="M13">
        <f>SUM(K13*0.04+K13)</f>
        <v>0</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120.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41036</v>
      </c>
      <c r="C3" s="6">
        <v>41040</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913426</v>
      </c>
      <c r="C9" s="9">
        <v>914692</v>
      </c>
      <c r="D9" s="10"/>
      <c r="E9" s="9">
        <v>48467</v>
      </c>
      <c r="F9" s="9">
        <v>48470</v>
      </c>
      <c r="G9" s="10"/>
      <c r="H9" s="9">
        <v>225457</v>
      </c>
      <c r="I9" s="9">
        <v>225512</v>
      </c>
      <c r="J9" t="s">
        <v>19</v>
      </c>
      <c r="K9">
        <f>SUM(C9-B9+F9-E9+I9-H9)/2</f>
        <v>662</v>
      </c>
      <c r="L9">
        <f>SUM(C9-B9+F9-E9+I9-H9)</f>
        <v>1324</v>
      </c>
      <c r="M9">
        <f>SUM(K9*0.04+K9)</f>
        <v>688.48</v>
      </c>
    </row>
    <row r="10" spans="1:13" ht="34.5" customHeight="1">
      <c r="A10" s="5" t="s">
        <v>3</v>
      </c>
      <c r="B10" s="2">
        <v>914719</v>
      </c>
      <c r="C10" s="2">
        <v>916118</v>
      </c>
      <c r="E10" s="2">
        <v>48477</v>
      </c>
      <c r="F10" s="2">
        <v>48480</v>
      </c>
      <c r="H10" s="2">
        <v>225538</v>
      </c>
      <c r="I10" s="2">
        <v>225620</v>
      </c>
      <c r="J10" t="s">
        <v>20</v>
      </c>
      <c r="K10">
        <f>SUM(C10-B10+F10-E10+I10-H10)/2</f>
        <v>742</v>
      </c>
      <c r="L10">
        <f>SUM(C10-B10+F10-E10+I10-H10)</f>
        <v>1484</v>
      </c>
      <c r="M10">
        <f>SUM(K10*0.04+K10)</f>
        <v>771.68</v>
      </c>
    </row>
    <row r="11" spans="1:13" ht="34.5" customHeight="1">
      <c r="A11" s="5" t="s">
        <v>4</v>
      </c>
      <c r="B11" s="2">
        <v>916144</v>
      </c>
      <c r="C11" s="2">
        <v>917236</v>
      </c>
      <c r="E11" s="2">
        <v>48484</v>
      </c>
      <c r="F11" s="2">
        <v>48494</v>
      </c>
      <c r="H11" s="2">
        <v>225636</v>
      </c>
      <c r="I11" s="2">
        <v>225727</v>
      </c>
      <c r="J11" t="s">
        <v>21</v>
      </c>
      <c r="K11">
        <f>SUM(C11-B11+F11-E11+I11-H11)/2</f>
        <v>596.5</v>
      </c>
      <c r="L11">
        <f>SUM(C11-B11+F11-E11+I11-H11)</f>
        <v>1193</v>
      </c>
      <c r="M11">
        <f>SUM(K11*0.04+K11)</f>
        <v>620.36</v>
      </c>
    </row>
    <row r="12" spans="1:13" ht="34.5" customHeight="1">
      <c r="A12" s="5" t="s">
        <v>5</v>
      </c>
      <c r="B12" s="9">
        <v>917263</v>
      </c>
      <c r="C12" s="9">
        <v>918430</v>
      </c>
      <c r="D12" s="10"/>
      <c r="E12" s="9">
        <v>48500</v>
      </c>
      <c r="F12" s="9">
        <v>48515</v>
      </c>
      <c r="G12" s="10"/>
      <c r="H12" s="9">
        <v>225743</v>
      </c>
      <c r="I12" s="9">
        <v>225846</v>
      </c>
      <c r="J12" t="s">
        <v>22</v>
      </c>
      <c r="K12">
        <f>SUM(C12-B12+F12-E12+I12-H12)/2</f>
        <v>642.5</v>
      </c>
      <c r="L12">
        <f>SUM(C12-B12+F12-E12+I12-H12)</f>
        <v>1285</v>
      </c>
      <c r="M12">
        <f>SUM(K12*0.04+K12)</f>
        <v>668.2</v>
      </c>
    </row>
    <row r="13" spans="1:13" ht="34.5" customHeight="1">
      <c r="A13" s="5" t="s">
        <v>6</v>
      </c>
      <c r="B13" s="9">
        <v>918462</v>
      </c>
      <c r="C13" s="9">
        <v>918896</v>
      </c>
      <c r="D13" s="10"/>
      <c r="E13" s="9">
        <v>48520</v>
      </c>
      <c r="F13" s="9">
        <v>48530</v>
      </c>
      <c r="G13" s="10"/>
      <c r="H13" s="9">
        <v>225875</v>
      </c>
      <c r="I13" s="9">
        <v>225948</v>
      </c>
      <c r="J13" t="s">
        <v>23</v>
      </c>
      <c r="K13">
        <f>SUM(C13-B13+F13-E13+I13-H13)/2</f>
        <v>258.5</v>
      </c>
      <c r="L13">
        <f>SUM(C13-B13+F13-E13+I13-H13)</f>
        <v>517</v>
      </c>
      <c r="M13">
        <f>SUM(K13*0.04+K13)</f>
        <v>268.83999999999997</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21.xml><?xml version="1.0" encoding="utf-8"?>
<worksheet xmlns="http://schemas.openxmlformats.org/spreadsheetml/2006/main" xmlns:r="http://schemas.openxmlformats.org/officeDocument/2006/relationships">
  <dimension ref="A1:M20"/>
  <sheetViews>
    <sheetView workbookViewId="0">
      <selection activeCell="B13" sqref="B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41043</v>
      </c>
      <c r="C3" s="6">
        <v>41047</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919139</v>
      </c>
      <c r="C9" s="9">
        <v>920420</v>
      </c>
      <c r="D9" s="10"/>
      <c r="E9" s="9">
        <v>48542</v>
      </c>
      <c r="F9" s="9">
        <v>48557</v>
      </c>
      <c r="G9" s="10"/>
      <c r="H9" s="9">
        <v>225961</v>
      </c>
      <c r="I9" s="9">
        <v>226017</v>
      </c>
      <c r="J9" t="s">
        <v>19</v>
      </c>
      <c r="K9">
        <f>SUM(C9-B9+F9-E9+I9-H9)/2</f>
        <v>676</v>
      </c>
      <c r="L9">
        <f>SUM(C9-B9+F9-E9+I9-H9)</f>
        <v>1352</v>
      </c>
      <c r="M9">
        <f>SUM(K9*0.04+K9)</f>
        <v>703.04</v>
      </c>
    </row>
    <row r="10" spans="1:13" ht="34.5" customHeight="1">
      <c r="A10" s="5" t="s">
        <v>3</v>
      </c>
      <c r="B10" s="2">
        <v>920457</v>
      </c>
      <c r="C10" s="2">
        <v>921683</v>
      </c>
      <c r="E10" s="2">
        <v>48560</v>
      </c>
      <c r="F10" s="2">
        <v>48569</v>
      </c>
      <c r="H10" s="2">
        <v>226070</v>
      </c>
      <c r="I10" s="2">
        <v>226189</v>
      </c>
      <c r="J10" t="s">
        <v>20</v>
      </c>
      <c r="K10">
        <f>SUM(C10-B10+F10-E10+I10-H10)/2</f>
        <v>677</v>
      </c>
      <c r="L10">
        <f>SUM(C10-B10+F10-E10+I10-H10)</f>
        <v>1354</v>
      </c>
      <c r="M10">
        <f>SUM(K10*0.04+K10)</f>
        <v>704.08</v>
      </c>
    </row>
    <row r="11" spans="1:13" ht="34.5" customHeight="1">
      <c r="A11" s="5" t="s">
        <v>4</v>
      </c>
      <c r="B11" s="2">
        <v>921706</v>
      </c>
      <c r="C11" s="2">
        <v>922794</v>
      </c>
      <c r="E11" s="2">
        <v>48577</v>
      </c>
      <c r="F11" s="2">
        <v>48588</v>
      </c>
      <c r="H11" s="2">
        <v>226207</v>
      </c>
      <c r="I11" s="2">
        <v>226302</v>
      </c>
      <c r="J11" t="s">
        <v>21</v>
      </c>
      <c r="K11">
        <f>SUM(C11-B11+F11-E11+I11-H11)/2</f>
        <v>597</v>
      </c>
      <c r="L11">
        <f>SUM(C11-B11+F11-E11+I11-H11)</f>
        <v>1194</v>
      </c>
      <c r="M11">
        <f>SUM(K11*0.04+K11)</f>
        <v>620.88</v>
      </c>
    </row>
    <row r="12" spans="1:13" ht="34.5" customHeight="1">
      <c r="A12" s="5" t="s">
        <v>5</v>
      </c>
      <c r="B12" s="9">
        <v>922880</v>
      </c>
      <c r="C12" s="9">
        <v>923914</v>
      </c>
      <c r="D12" s="10"/>
      <c r="E12" s="9">
        <v>48593</v>
      </c>
      <c r="F12" s="9">
        <v>48622</v>
      </c>
      <c r="G12" s="10"/>
      <c r="H12" s="9">
        <v>226345</v>
      </c>
      <c r="I12" s="9">
        <v>226429</v>
      </c>
      <c r="J12" t="s">
        <v>22</v>
      </c>
      <c r="K12">
        <f>SUM(C12-B12+F12-E12+I12-H12)/2</f>
        <v>573.5</v>
      </c>
      <c r="L12">
        <f>SUM(C12-B12+F12-E12+I12-H12)</f>
        <v>1147</v>
      </c>
      <c r="M12">
        <f>SUM(K12*0.04+K12)</f>
        <v>596.44000000000005</v>
      </c>
    </row>
    <row r="13" spans="1:13" ht="34.5" customHeight="1">
      <c r="A13" s="5" t="s">
        <v>6</v>
      </c>
      <c r="B13" s="9">
        <v>923941</v>
      </c>
      <c r="C13" s="9">
        <v>924140</v>
      </c>
      <c r="D13" s="10"/>
      <c r="E13" s="9">
        <v>48630</v>
      </c>
      <c r="F13" s="9">
        <v>48635</v>
      </c>
      <c r="G13" s="10"/>
      <c r="H13" s="9">
        <v>226461</v>
      </c>
      <c r="I13" s="9">
        <v>226505</v>
      </c>
      <c r="J13" t="s">
        <v>23</v>
      </c>
      <c r="K13">
        <f>SUM(C13-B13+F13-E13+I13-H13)/2</f>
        <v>124</v>
      </c>
      <c r="L13">
        <f>SUM(C13-B13+F13-E13+I13-H13)</f>
        <v>248</v>
      </c>
      <c r="M13">
        <f>SUM(K13*0.04+K13)</f>
        <v>128.96</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22.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41050</v>
      </c>
      <c r="C3" s="6">
        <v>41054</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924153</v>
      </c>
      <c r="C9" s="9">
        <v>924792</v>
      </c>
      <c r="D9" s="10"/>
      <c r="E9" s="9">
        <v>48636</v>
      </c>
      <c r="F9" s="9">
        <v>48638</v>
      </c>
      <c r="G9" s="10"/>
      <c r="H9" s="9">
        <v>226525</v>
      </c>
      <c r="I9" s="9">
        <v>226555</v>
      </c>
      <c r="J9" t="s">
        <v>19</v>
      </c>
      <c r="K9">
        <f>SUM(C9-B9+F9-E9+I9-H9)/2</f>
        <v>335.5</v>
      </c>
      <c r="L9">
        <f>SUM(C9-B9+F9-E9+I9-H9)</f>
        <v>671</v>
      </c>
      <c r="M9">
        <f>SUM(K9*0.04+K9)</f>
        <v>348.92</v>
      </c>
    </row>
    <row r="10" spans="1:13" ht="34.5" customHeight="1">
      <c r="A10" s="5" t="s">
        <v>3</v>
      </c>
      <c r="B10" s="2">
        <v>924806</v>
      </c>
      <c r="C10" s="2">
        <v>925945</v>
      </c>
      <c r="E10" s="2">
        <v>48644</v>
      </c>
      <c r="F10" s="2">
        <v>48662</v>
      </c>
      <c r="H10" s="2">
        <v>226597</v>
      </c>
      <c r="I10" s="2">
        <v>226724</v>
      </c>
      <c r="J10" t="s">
        <v>20</v>
      </c>
      <c r="K10">
        <f>SUM(C10-B10+F10-E10+I10-H10)/2</f>
        <v>642</v>
      </c>
      <c r="L10">
        <f>SUM(C10-B10+F10-E10+I10-H10)</f>
        <v>1284</v>
      </c>
      <c r="M10">
        <f>SUM(K10*0.04+K10)</f>
        <v>667.68</v>
      </c>
    </row>
    <row r="11" spans="1:13" ht="34.5" customHeight="1">
      <c r="A11" s="5" t="s">
        <v>4</v>
      </c>
      <c r="B11" s="2">
        <v>925974</v>
      </c>
      <c r="C11" s="2">
        <v>927166</v>
      </c>
      <c r="E11" s="2">
        <v>48671</v>
      </c>
      <c r="F11" s="2">
        <v>48679</v>
      </c>
      <c r="H11" s="2">
        <v>226750</v>
      </c>
      <c r="I11" s="2">
        <v>226831</v>
      </c>
      <c r="J11" t="s">
        <v>21</v>
      </c>
      <c r="K11">
        <f>SUM(C11-B11+F11-E11+I11-H11)/2</f>
        <v>640.5</v>
      </c>
      <c r="L11">
        <f>SUM(C11-B11+F11-E11+I11-H11)</f>
        <v>1281</v>
      </c>
      <c r="M11">
        <f>SUM(K11*0.04+K11)</f>
        <v>666.12</v>
      </c>
    </row>
    <row r="12" spans="1:13" ht="34.5" customHeight="1">
      <c r="A12" s="5" t="s">
        <v>5</v>
      </c>
      <c r="B12" s="9">
        <v>927204</v>
      </c>
      <c r="C12" s="9">
        <v>928277</v>
      </c>
      <c r="D12" s="10"/>
      <c r="E12" s="9">
        <v>48692</v>
      </c>
      <c r="F12" s="9">
        <v>48699</v>
      </c>
      <c r="G12" s="10"/>
      <c r="H12" s="9">
        <v>226870</v>
      </c>
      <c r="I12" s="9">
        <v>226959</v>
      </c>
      <c r="J12" t="s">
        <v>22</v>
      </c>
      <c r="K12">
        <f>SUM(C12-B12+F12-E12+I12-H12)/2</f>
        <v>584.5</v>
      </c>
      <c r="L12">
        <f>SUM(C12-B12+F12-E12+I12-H12)</f>
        <v>1169</v>
      </c>
      <c r="M12">
        <f>SUM(K12*0.04+K12)</f>
        <v>607.88</v>
      </c>
    </row>
    <row r="13" spans="1:13" ht="34.5" customHeight="1">
      <c r="A13" s="5" t="s">
        <v>6</v>
      </c>
      <c r="B13" s="9">
        <v>928303</v>
      </c>
      <c r="C13" s="9">
        <v>928775</v>
      </c>
      <c r="D13" s="10"/>
      <c r="E13" s="9">
        <v>48707</v>
      </c>
      <c r="F13" s="9">
        <v>48717</v>
      </c>
      <c r="G13" s="10"/>
      <c r="H13" s="9">
        <v>226992</v>
      </c>
      <c r="I13" s="9">
        <v>227082</v>
      </c>
      <c r="J13" t="s">
        <v>23</v>
      </c>
      <c r="K13">
        <f>SUM(C13-B13+F13-E13+I13-H13)/2</f>
        <v>286</v>
      </c>
      <c r="L13">
        <f>SUM(C13-B13+F13-E13+I13-H13)</f>
        <v>572</v>
      </c>
      <c r="M13">
        <f>SUM(K13*0.04+K13)</f>
        <v>297.44</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23.xml><?xml version="1.0" encoding="utf-8"?>
<worksheet xmlns="http://schemas.openxmlformats.org/spreadsheetml/2006/main" xmlns:r="http://schemas.openxmlformats.org/officeDocument/2006/relationships">
  <dimension ref="A1:M20"/>
  <sheetViews>
    <sheetView workbookViewId="0">
      <selection activeCell="B10" sqref="B10:I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41057</v>
      </c>
      <c r="C3" s="6">
        <v>41061</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12"/>
      <c r="C9" s="12"/>
      <c r="D9" s="10"/>
      <c r="E9" s="12"/>
      <c r="F9" s="12"/>
      <c r="G9" s="10"/>
      <c r="H9" s="12"/>
      <c r="I9" s="12"/>
      <c r="J9" t="s">
        <v>19</v>
      </c>
      <c r="K9">
        <f>SUM(C9-B9+F9-E9+I9-H9)/2</f>
        <v>0</v>
      </c>
      <c r="L9">
        <f>SUM(C9-B9+F9-E9+I9-H9)</f>
        <v>0</v>
      </c>
      <c r="M9">
        <f>SUM(K9*0.04+K9)</f>
        <v>0</v>
      </c>
    </row>
    <row r="10" spans="1:13" ht="34.5" customHeight="1">
      <c r="A10" s="5" t="s">
        <v>3</v>
      </c>
      <c r="B10" s="2">
        <v>929004</v>
      </c>
      <c r="C10" s="2">
        <v>930191</v>
      </c>
      <c r="E10" s="2">
        <v>48726</v>
      </c>
      <c r="F10" s="2">
        <v>48734</v>
      </c>
      <c r="H10" s="2">
        <v>227114</v>
      </c>
      <c r="I10" s="2">
        <v>227205</v>
      </c>
      <c r="J10" t="s">
        <v>20</v>
      </c>
      <c r="K10">
        <f>SUM(C10-B10+F10-E10+I10-H10)/2</f>
        <v>643</v>
      </c>
      <c r="L10">
        <f>SUM(C10-B10+F10-E10+I10-H10)</f>
        <v>1286</v>
      </c>
      <c r="M10">
        <f>SUM(K10*0.04+K10)</f>
        <v>668.72</v>
      </c>
    </row>
    <row r="11" spans="1:13" ht="34.5" customHeight="1">
      <c r="A11" s="5" t="s">
        <v>4</v>
      </c>
      <c r="B11" s="2">
        <v>930217</v>
      </c>
      <c r="C11" s="2">
        <v>931418</v>
      </c>
      <c r="E11" s="2">
        <v>48741</v>
      </c>
      <c r="F11" s="2">
        <v>48750</v>
      </c>
      <c r="H11" s="2">
        <v>227234</v>
      </c>
      <c r="I11" s="2">
        <v>227328</v>
      </c>
      <c r="J11" t="s">
        <v>21</v>
      </c>
      <c r="K11">
        <f>SUM(C11-B11+F11-E11+I11-H11)/2</f>
        <v>652</v>
      </c>
      <c r="L11">
        <f>SUM(C11-B11+F11-E11+I11-H11)</f>
        <v>1304</v>
      </c>
      <c r="M11">
        <f>SUM(K11*0.04+K11)</f>
        <v>678.08</v>
      </c>
    </row>
    <row r="12" spans="1:13" ht="34.5" customHeight="1">
      <c r="A12" s="5" t="s">
        <v>5</v>
      </c>
      <c r="B12" s="9">
        <v>931444</v>
      </c>
      <c r="C12" s="9">
        <v>932715</v>
      </c>
      <c r="D12" s="10"/>
      <c r="E12" s="9">
        <v>48766</v>
      </c>
      <c r="F12" s="9">
        <v>48774</v>
      </c>
      <c r="G12" s="10"/>
      <c r="H12" s="9">
        <v>227371</v>
      </c>
      <c r="I12" s="9">
        <v>227480</v>
      </c>
      <c r="J12" t="s">
        <v>22</v>
      </c>
      <c r="K12">
        <f>SUM(C12-B12+F12-E12+I12-H12)/2</f>
        <v>694</v>
      </c>
      <c r="L12">
        <f>SUM(C12-B12+F12-E12+I12-H12)</f>
        <v>1388</v>
      </c>
      <c r="M12">
        <f>SUM(K12*0.04+K12)</f>
        <v>721.76</v>
      </c>
    </row>
    <row r="13" spans="1:13" ht="34.5" customHeight="1">
      <c r="A13" s="5" t="s">
        <v>6</v>
      </c>
      <c r="B13" s="9">
        <v>932741</v>
      </c>
      <c r="C13" s="9">
        <v>933128</v>
      </c>
      <c r="D13" s="10"/>
      <c r="E13" s="9">
        <v>48783</v>
      </c>
      <c r="F13" s="9">
        <v>48785</v>
      </c>
      <c r="G13" s="10"/>
      <c r="H13" s="9">
        <v>227505</v>
      </c>
      <c r="I13" s="9">
        <v>227562</v>
      </c>
      <c r="J13" t="s">
        <v>23</v>
      </c>
      <c r="K13">
        <f>SUM(C13-B13+F13-E13+I13-H13)/2</f>
        <v>223</v>
      </c>
      <c r="L13">
        <f>SUM(C13-B13+F13-E13+I13-H13)</f>
        <v>446</v>
      </c>
      <c r="M13">
        <f>SUM(K13*0.04+K13)</f>
        <v>231.92</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24.xml><?xml version="1.0" encoding="utf-8"?>
<worksheet xmlns="http://schemas.openxmlformats.org/spreadsheetml/2006/main" xmlns:r="http://schemas.openxmlformats.org/officeDocument/2006/relationships">
  <dimension ref="A1:M20"/>
  <sheetViews>
    <sheetView workbookViewId="0">
      <selection activeCell="B3" sqref="B3:I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41064</v>
      </c>
      <c r="C3" s="6">
        <v>41068</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933377</v>
      </c>
      <c r="C9" s="9">
        <v>934515</v>
      </c>
      <c r="D9" s="10"/>
      <c r="E9" s="9">
        <v>48794</v>
      </c>
      <c r="F9" s="9">
        <v>48804</v>
      </c>
      <c r="G9" s="10"/>
      <c r="H9" s="9">
        <v>227578</v>
      </c>
      <c r="I9" s="9">
        <v>227643</v>
      </c>
      <c r="J9" t="s">
        <v>19</v>
      </c>
      <c r="K9">
        <f>SUM(C9-B9+F9-E9+I9-H9)/2</f>
        <v>606.5</v>
      </c>
      <c r="L9">
        <f>SUM(C9-B9+F9-E9+I9-H9)</f>
        <v>1213</v>
      </c>
      <c r="M9">
        <f>SUM(K9*0.04+K9)</f>
        <v>630.76</v>
      </c>
    </row>
    <row r="10" spans="1:13" ht="34.5" customHeight="1">
      <c r="A10" s="5" t="s">
        <v>3</v>
      </c>
      <c r="B10" s="2">
        <v>934539</v>
      </c>
      <c r="C10" s="2">
        <v>935625</v>
      </c>
      <c r="E10" s="2">
        <v>48813</v>
      </c>
      <c r="F10" s="2">
        <v>48821</v>
      </c>
      <c r="H10" s="2">
        <v>227671</v>
      </c>
      <c r="I10" s="2">
        <v>227785</v>
      </c>
      <c r="J10" t="s">
        <v>20</v>
      </c>
      <c r="K10">
        <f>SUM(C10-B10+F10-E10+I10-H10)/2</f>
        <v>604</v>
      </c>
      <c r="L10">
        <f>SUM(C10-B10+F10-E10+I10-H10)</f>
        <v>1208</v>
      </c>
      <c r="M10">
        <f>SUM(K10*0.04+K10)</f>
        <v>628.16</v>
      </c>
    </row>
    <row r="11" spans="1:13" ht="34.5" customHeight="1">
      <c r="A11" s="5" t="s">
        <v>4</v>
      </c>
      <c r="B11" s="2">
        <v>935653</v>
      </c>
      <c r="C11" s="2">
        <v>936993</v>
      </c>
      <c r="E11" s="2">
        <v>48832</v>
      </c>
      <c r="F11" s="2">
        <v>48843</v>
      </c>
      <c r="H11" s="2">
        <v>227812</v>
      </c>
      <c r="I11" s="2">
        <v>227881</v>
      </c>
      <c r="J11" t="s">
        <v>21</v>
      </c>
      <c r="K11">
        <f>SUM(C11-B11+F11-E11+I11-H11)/2</f>
        <v>710</v>
      </c>
      <c r="L11">
        <f>SUM(C11-B11+F11-E11+I11-H11)</f>
        <v>1420</v>
      </c>
      <c r="M11">
        <f>SUM(K11*0.04+K11)</f>
        <v>738.4</v>
      </c>
    </row>
    <row r="12" spans="1:13" ht="34.5" customHeight="1">
      <c r="A12" s="5" t="s">
        <v>5</v>
      </c>
      <c r="B12" s="9">
        <v>937025</v>
      </c>
      <c r="C12" s="9">
        <v>938216</v>
      </c>
      <c r="D12" s="10"/>
      <c r="E12" s="9">
        <v>48848</v>
      </c>
      <c r="F12" s="9">
        <v>48856</v>
      </c>
      <c r="G12" s="10"/>
      <c r="H12" s="9">
        <v>227910</v>
      </c>
      <c r="I12" s="9">
        <v>227983</v>
      </c>
      <c r="J12" t="s">
        <v>22</v>
      </c>
      <c r="K12">
        <f>SUM(C12-B12+F12-E12+I12-H12)/2</f>
        <v>636</v>
      </c>
      <c r="L12">
        <f>SUM(C12-B12+F12-E12+I12-H12)</f>
        <v>1272</v>
      </c>
      <c r="M12">
        <f>SUM(K12*0.04+K12)</f>
        <v>661.44</v>
      </c>
    </row>
    <row r="13" spans="1:13" ht="34.5" customHeight="1">
      <c r="A13" s="5" t="s">
        <v>6</v>
      </c>
      <c r="B13" s="9">
        <v>938243</v>
      </c>
      <c r="C13" s="9">
        <v>938612</v>
      </c>
      <c r="D13" s="10"/>
      <c r="E13" s="9">
        <v>48863</v>
      </c>
      <c r="F13" s="9">
        <v>48868</v>
      </c>
      <c r="G13" s="10"/>
      <c r="H13" s="9">
        <v>228010</v>
      </c>
      <c r="I13" s="9">
        <v>228076</v>
      </c>
      <c r="J13" t="s">
        <v>23</v>
      </c>
      <c r="K13">
        <f>SUM(C13-B13+F13-E13+I13-H13)/2</f>
        <v>220</v>
      </c>
      <c r="L13">
        <f>SUM(C13-B13+F13-E13+I13-H13)</f>
        <v>440</v>
      </c>
      <c r="M13">
        <f>SUM(K13*0.04+K13)</f>
        <v>228.8</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25.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41071</v>
      </c>
      <c r="C3" s="6">
        <v>41075</v>
      </c>
      <c r="D3" s="29"/>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938857</v>
      </c>
      <c r="C9" s="9">
        <v>940211</v>
      </c>
      <c r="D9" s="10"/>
      <c r="E9" s="9">
        <v>48878</v>
      </c>
      <c r="F9" s="9">
        <v>48882</v>
      </c>
      <c r="G9" s="10"/>
      <c r="H9" s="9">
        <v>228088</v>
      </c>
      <c r="I9" s="9">
        <v>228171</v>
      </c>
      <c r="J9" t="s">
        <v>19</v>
      </c>
      <c r="K9">
        <f>SUM(C9-B9+F9-E9+I9-H9)/2</f>
        <v>720.5</v>
      </c>
      <c r="L9">
        <f>SUM(C9-B9+F9-E9+I9-H9)</f>
        <v>1441</v>
      </c>
      <c r="M9">
        <f>SUM(K9*0.04+K9)</f>
        <v>749.32</v>
      </c>
    </row>
    <row r="10" spans="1:13" ht="34.5" customHeight="1">
      <c r="A10" s="5" t="s">
        <v>3</v>
      </c>
      <c r="B10" s="2">
        <v>940235</v>
      </c>
      <c r="C10" s="2">
        <v>941407</v>
      </c>
      <c r="E10" s="2">
        <v>48888</v>
      </c>
      <c r="F10" s="2">
        <v>48899</v>
      </c>
      <c r="H10" s="2">
        <v>228204</v>
      </c>
      <c r="I10" s="2">
        <v>228318</v>
      </c>
      <c r="J10" t="s">
        <v>20</v>
      </c>
      <c r="K10">
        <f>SUM(C10-B10+F10-E10+I10-H10)/2</f>
        <v>648.5</v>
      </c>
      <c r="L10">
        <f>SUM(C10-B10+F10-E10+I10-H10)</f>
        <v>1297</v>
      </c>
      <c r="M10">
        <f>SUM(K10*0.04+K10)</f>
        <v>674.44</v>
      </c>
    </row>
    <row r="11" spans="1:13" ht="34.5" customHeight="1">
      <c r="A11" s="5" t="s">
        <v>4</v>
      </c>
      <c r="B11" s="2">
        <v>941429</v>
      </c>
      <c r="C11" s="2">
        <v>942624</v>
      </c>
      <c r="E11" s="2">
        <v>48909</v>
      </c>
      <c r="F11" s="2">
        <v>48917</v>
      </c>
      <c r="H11" s="2">
        <v>228354</v>
      </c>
      <c r="I11" s="2">
        <v>228444</v>
      </c>
      <c r="J11" t="s">
        <v>21</v>
      </c>
      <c r="K11">
        <f>SUM(C11-B11+F11-E11+I11-H11)/2</f>
        <v>646.5</v>
      </c>
      <c r="L11">
        <f>SUM(C11-B11+F11-E11+I11-H11)</f>
        <v>1293</v>
      </c>
      <c r="M11">
        <f>SUM(K11*0.04+K11)</f>
        <v>672.36</v>
      </c>
    </row>
    <row r="12" spans="1:13" ht="34.5" customHeight="1">
      <c r="A12" s="5" t="s">
        <v>5</v>
      </c>
      <c r="B12" s="9">
        <v>942652</v>
      </c>
      <c r="C12" s="9">
        <v>943820</v>
      </c>
      <c r="D12" s="10"/>
      <c r="E12" s="9">
        <v>48924</v>
      </c>
      <c r="F12" s="9">
        <v>48932</v>
      </c>
      <c r="G12" s="10"/>
      <c r="H12" s="9">
        <v>228475</v>
      </c>
      <c r="I12" s="9">
        <v>228586</v>
      </c>
      <c r="J12" t="s">
        <v>22</v>
      </c>
      <c r="K12">
        <f>SUM(C12-B12+F12-E12+I12-H12)/2</f>
        <v>643.5</v>
      </c>
      <c r="L12">
        <f>SUM(C12-B12+F12-E12+I12-H12)</f>
        <v>1287</v>
      </c>
      <c r="M12">
        <f>SUM(K12*0.04+K12)</f>
        <v>669.24</v>
      </c>
    </row>
    <row r="13" spans="1:13" ht="34.5" customHeight="1">
      <c r="A13" s="5" t="s">
        <v>6</v>
      </c>
      <c r="B13" s="9">
        <v>943842</v>
      </c>
      <c r="C13" s="9">
        <v>944248</v>
      </c>
      <c r="D13" s="10"/>
      <c r="E13" s="9">
        <v>48941</v>
      </c>
      <c r="F13" s="9">
        <v>48951</v>
      </c>
      <c r="G13" s="10"/>
      <c r="H13" s="9">
        <v>228637</v>
      </c>
      <c r="I13" s="9">
        <v>228690</v>
      </c>
      <c r="J13" t="s">
        <v>23</v>
      </c>
      <c r="K13">
        <f>SUM(C13-B13+F13-E13+I13-H13)/2</f>
        <v>234.5</v>
      </c>
      <c r="L13">
        <f>SUM(C13-B13+F13-E13+I13-H13)</f>
        <v>469</v>
      </c>
      <c r="M13">
        <f>SUM(K13*0.04+K13)</f>
        <v>243.88</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26.xml><?xml version="1.0" encoding="utf-8"?>
<worksheet xmlns="http://schemas.openxmlformats.org/spreadsheetml/2006/main" xmlns:r="http://schemas.openxmlformats.org/officeDocument/2006/relationships">
  <dimension ref="A1:M20"/>
  <sheetViews>
    <sheetView workbookViewId="0">
      <selection activeCell="B9" sqref="B9:I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41078</v>
      </c>
      <c r="C3" s="6">
        <v>41082</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944320</v>
      </c>
      <c r="C9" s="9">
        <v>945637</v>
      </c>
      <c r="D9" s="10"/>
      <c r="E9" s="9">
        <v>48955</v>
      </c>
      <c r="F9" s="9">
        <v>48961</v>
      </c>
      <c r="G9" s="10"/>
      <c r="H9" s="9">
        <v>228704</v>
      </c>
      <c r="I9" s="9">
        <v>228794</v>
      </c>
      <c r="J9" t="s">
        <v>19</v>
      </c>
      <c r="K9">
        <f>SUM(C9-B9+F9-E9+I9-H9)/2</f>
        <v>706.5</v>
      </c>
      <c r="L9">
        <f>SUM(C9-B9+F9-E9+I9-H9)</f>
        <v>1413</v>
      </c>
      <c r="M9">
        <f>SUM(K9*0.04+K9)</f>
        <v>734.76</v>
      </c>
    </row>
    <row r="10" spans="1:13" ht="34.5" customHeight="1">
      <c r="A10" s="5" t="s">
        <v>3</v>
      </c>
      <c r="B10" s="2">
        <v>945666</v>
      </c>
      <c r="C10" s="2">
        <v>946961</v>
      </c>
      <c r="E10" s="2">
        <v>48966</v>
      </c>
      <c r="F10" s="2">
        <v>48973</v>
      </c>
      <c r="H10" s="2">
        <v>228817</v>
      </c>
      <c r="I10" s="2">
        <v>228941</v>
      </c>
      <c r="J10" t="s">
        <v>20</v>
      </c>
      <c r="K10">
        <f>SUM(C10-B10+F10-E10+I10-H10)/2</f>
        <v>713</v>
      </c>
      <c r="L10">
        <f>SUM(C10-B10+F10-E10+I10-H10)</f>
        <v>1426</v>
      </c>
      <c r="M10">
        <f>SUM(K10*0.04+K10)</f>
        <v>741.52</v>
      </c>
    </row>
    <row r="11" spans="1:13" ht="34.5" customHeight="1">
      <c r="A11" s="5" t="s">
        <v>4</v>
      </c>
      <c r="B11" s="2">
        <v>946987</v>
      </c>
      <c r="C11" s="2">
        <v>948395</v>
      </c>
      <c r="E11" s="2">
        <v>48980</v>
      </c>
      <c r="F11" s="2">
        <v>48990</v>
      </c>
      <c r="H11" s="2">
        <v>228982</v>
      </c>
      <c r="I11" s="2">
        <v>229088</v>
      </c>
      <c r="J11" t="s">
        <v>21</v>
      </c>
      <c r="K11">
        <f>SUM(C11-B11+F11-E11+I11-H11)/2</f>
        <v>762</v>
      </c>
      <c r="L11">
        <f>SUM(C11-B11+F11-E11+I11-H11)</f>
        <v>1524</v>
      </c>
      <c r="M11">
        <f>SUM(K11*0.04+K11)</f>
        <v>792.48</v>
      </c>
    </row>
    <row r="12" spans="1:13" ht="34.5" customHeight="1">
      <c r="A12" s="5" t="s">
        <v>5</v>
      </c>
      <c r="B12" s="9">
        <v>948398</v>
      </c>
      <c r="C12" s="9">
        <v>949770</v>
      </c>
      <c r="D12" s="10"/>
      <c r="E12" s="9">
        <v>48905</v>
      </c>
      <c r="F12" s="9">
        <v>49022</v>
      </c>
      <c r="G12" s="10"/>
      <c r="H12" s="9">
        <v>229127</v>
      </c>
      <c r="I12" s="9">
        <v>229257</v>
      </c>
      <c r="J12" t="s">
        <v>22</v>
      </c>
      <c r="K12">
        <f>SUM(C12-B12+F12-E12+I12-H12)/2</f>
        <v>809.5</v>
      </c>
      <c r="L12">
        <f>SUM(C12-B12+F12-E12+I12-H12)</f>
        <v>1619</v>
      </c>
      <c r="M12">
        <f>SUM(K12*0.04+K12)</f>
        <v>841.88</v>
      </c>
    </row>
    <row r="13" spans="1:13" ht="34.5" customHeight="1">
      <c r="A13" s="5" t="s">
        <v>6</v>
      </c>
      <c r="B13" s="9">
        <v>949805</v>
      </c>
      <c r="C13" s="9">
        <v>950134</v>
      </c>
      <c r="D13" s="10"/>
      <c r="E13" s="9">
        <v>49025</v>
      </c>
      <c r="F13" s="9">
        <v>49027</v>
      </c>
      <c r="G13" s="10"/>
      <c r="H13" s="9">
        <v>229290</v>
      </c>
      <c r="I13" s="9">
        <v>229347</v>
      </c>
      <c r="J13" t="s">
        <v>23</v>
      </c>
      <c r="K13">
        <f>SUM(C13-B13+F13-E13+I13-H13)/2</f>
        <v>194</v>
      </c>
      <c r="L13">
        <f>SUM(C13-B13+F13-E13+I13-H13)</f>
        <v>388</v>
      </c>
      <c r="M13">
        <f>SUM(K13*0.04+K13)</f>
        <v>201.76</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27.xml><?xml version="1.0" encoding="utf-8"?>
<worksheet xmlns="http://schemas.openxmlformats.org/spreadsheetml/2006/main" xmlns:r="http://schemas.openxmlformats.org/officeDocument/2006/relationships">
  <dimension ref="A1:M20"/>
  <sheetViews>
    <sheetView tabSelected="1" workbookViewId="0">
      <selection activeCell="I13" sqref="I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41085</v>
      </c>
      <c r="C3" s="6">
        <v>41089</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2">
        <v>950424</v>
      </c>
      <c r="C9" s="2">
        <v>951510</v>
      </c>
      <c r="E9" s="2">
        <v>49038</v>
      </c>
      <c r="F9" s="2">
        <v>49048</v>
      </c>
      <c r="H9" s="2">
        <v>229369</v>
      </c>
      <c r="I9" s="2">
        <v>229491</v>
      </c>
      <c r="J9" t="s">
        <v>19</v>
      </c>
      <c r="K9">
        <f>SUM(C9-B9+F9-E9+I9-H9)/2</f>
        <v>609</v>
      </c>
      <c r="L9">
        <f>SUM(C9-B9+F9-E9+I9-H9)</f>
        <v>1218</v>
      </c>
      <c r="M9">
        <f>SUM(K9*0.04+K9)</f>
        <v>633.36</v>
      </c>
    </row>
    <row r="10" spans="1:13" ht="34.5" customHeight="1">
      <c r="A10" s="5" t="s">
        <v>3</v>
      </c>
      <c r="B10" s="2">
        <v>951535</v>
      </c>
      <c r="C10" s="2">
        <v>952577</v>
      </c>
      <c r="E10" s="2">
        <v>49053</v>
      </c>
      <c r="F10" s="2">
        <v>49066</v>
      </c>
      <c r="H10" s="2">
        <v>229533</v>
      </c>
      <c r="I10" s="2">
        <v>229633</v>
      </c>
      <c r="J10" t="s">
        <v>20</v>
      </c>
      <c r="K10">
        <f>SUM(C10-B10+F10-E10+I10-H10)/2</f>
        <v>577.5</v>
      </c>
      <c r="L10">
        <f>SUM(C10-B10+F10-E10+I10-H10)</f>
        <v>1155</v>
      </c>
      <c r="M10">
        <f>SUM(K10*0.04+K10)</f>
        <v>600.6</v>
      </c>
    </row>
    <row r="11" spans="1:13" ht="34.5" customHeight="1">
      <c r="A11" s="5" t="s">
        <v>4</v>
      </c>
      <c r="B11" s="2">
        <v>952607</v>
      </c>
      <c r="C11" s="2">
        <v>953720</v>
      </c>
      <c r="E11" s="2">
        <v>49071</v>
      </c>
      <c r="F11" s="2">
        <v>49089</v>
      </c>
      <c r="H11" s="2">
        <v>229639</v>
      </c>
      <c r="I11" s="2">
        <v>229753</v>
      </c>
      <c r="J11" t="s">
        <v>21</v>
      </c>
      <c r="K11">
        <f>SUM(C11-B11+F11-E11+I11-H11)/2</f>
        <v>622.5</v>
      </c>
      <c r="L11">
        <f>SUM(C11-B11+F11-E11+I11-H11)</f>
        <v>1245</v>
      </c>
      <c r="M11">
        <f>SUM(K11*0.04+K11)</f>
        <v>647.4</v>
      </c>
    </row>
    <row r="12" spans="1:13" ht="34.5" customHeight="1">
      <c r="A12" s="5" t="s">
        <v>5</v>
      </c>
      <c r="B12" s="2">
        <v>953754</v>
      </c>
      <c r="C12" s="2">
        <v>954845</v>
      </c>
      <c r="E12" s="2">
        <v>49092</v>
      </c>
      <c r="F12" s="2">
        <v>49112</v>
      </c>
      <c r="H12" s="2">
        <v>229787</v>
      </c>
      <c r="I12" s="2">
        <v>229860</v>
      </c>
      <c r="J12" t="s">
        <v>22</v>
      </c>
      <c r="K12">
        <f>SUM(C12-B12+F12-E12+I12-H12)/2</f>
        <v>592</v>
      </c>
      <c r="L12">
        <f>SUM(C12-B12+F12-E12+I12-H12)</f>
        <v>1184</v>
      </c>
      <c r="M12">
        <f>SUM(K12*0.04+K12)</f>
        <v>615.67999999999995</v>
      </c>
    </row>
    <row r="13" spans="1:13" ht="34.5" customHeight="1">
      <c r="A13" s="5" t="s">
        <v>6</v>
      </c>
      <c r="B13" s="2">
        <v>954883</v>
      </c>
      <c r="C13" s="2">
        <v>955265</v>
      </c>
      <c r="E13" s="2">
        <v>49123</v>
      </c>
      <c r="F13" s="2">
        <v>49139</v>
      </c>
      <c r="H13" s="2">
        <v>229895</v>
      </c>
      <c r="I13" s="2">
        <v>230004</v>
      </c>
      <c r="J13" t="s">
        <v>23</v>
      </c>
      <c r="K13">
        <f>SUM(C13-B13+F13-E13+I13-H13)/2</f>
        <v>253.5</v>
      </c>
      <c r="L13">
        <f>SUM(C13-B13+F13-E13+I13-H13)</f>
        <v>507</v>
      </c>
      <c r="M13">
        <f>SUM(K13*0.04+K13)</f>
        <v>263.64</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128.xml><?xml version="1.0" encoding="utf-8"?>
<worksheet xmlns="http://schemas.openxmlformats.org/spreadsheetml/2006/main" xmlns:r="http://schemas.openxmlformats.org/officeDocument/2006/relationships">
  <dimension ref="A1:IV42"/>
  <sheetViews>
    <sheetView topLeftCell="A10" workbookViewId="0">
      <selection activeCell="A42" sqref="A42:IV42"/>
    </sheetView>
  </sheetViews>
  <sheetFormatPr defaultRowHeight="12.75"/>
  <cols>
    <col min="1" max="1" width="20" bestFit="1" customWidth="1"/>
    <col min="2" max="2" width="24.140625" customWidth="1"/>
    <col min="3" max="3" width="11.7109375" customWidth="1"/>
  </cols>
  <sheetData>
    <row r="1" spans="1:4">
      <c r="A1" t="s">
        <v>28</v>
      </c>
    </row>
    <row r="3" spans="1:4">
      <c r="A3" t="s">
        <v>2</v>
      </c>
      <c r="B3">
        <f>AVERAGE('05-09-2011'!M9,'05-16-2011'!M9,'05-23-2011'!M9,'05-31-2011'!M9,'06-06-2011'!M9,'06-13-2011'!M9,'06-20-2011'!M9,'06-27-2011'!M9,'07-04-2011'!M9,'07-11-2011'!M9,'07-18-2011'!M9,'07-25-2011'!M9,'08-01-2011'!M9,'08-08-2011'!M9)</f>
        <v>734.09142857142865</v>
      </c>
      <c r="C3">
        <f>AVERAGE(B3:B6)</f>
        <v>843.04071428571433</v>
      </c>
    </row>
    <row r="4" spans="1:4">
      <c r="A4" t="s">
        <v>3</v>
      </c>
      <c r="B4">
        <f>AVERAGE('05-09-2011'!M10,'05-16-2011'!M10,'05-23-2011'!M10,'05-31-2011'!M10,'06-06-2011'!M10,'06-13-2011'!M10,'06-20-2011'!M10,'06-27-2011'!M10,'07-04-2011'!M10,'07-11-2011'!M10,'07-18-2011'!M10,'07-25-2011'!M10,'08-01-2011'!M10,'08-08-2011'!M10)</f>
        <v>869.81142857142856</v>
      </c>
    </row>
    <row r="5" spans="1:4">
      <c r="A5" t="s">
        <v>4</v>
      </c>
      <c r="B5">
        <f>AVERAGE('05-09-2011'!M11,'05-16-2011'!M11,'05-23-2011'!M11,'05-31-2011'!M11,'06-06-2011'!M11,'06-13-2011'!M11,'06-20-2011'!M11,'06-27-2011'!M11,'07-04-2011'!M11,'07-11-2011'!M11,'07-18-2011'!M11,'07-25-2011'!M11,'08-01-2011'!M11,'08-08-2011'!M11)</f>
        <v>889.49714285714288</v>
      </c>
    </row>
    <row r="6" spans="1:4">
      <c r="A6" t="s">
        <v>5</v>
      </c>
      <c r="B6">
        <f>AVERAGE('05-09-2011'!M12,'05-16-2011'!M12,'05-23-2011'!M12,'05-31-2011'!M12,'06-06-2011'!M12,'06-13-2011'!M12,'06-20-2011'!M12,'06-27-2011'!M12,'07-04-2011'!M12,'07-11-2011'!M12,'07-18-2011'!M12,'07-25-2011'!M12,'08-01-2011'!M12,'08-08-2011'!M12)</f>
        <v>878.76285714285711</v>
      </c>
    </row>
    <row r="7" spans="1:4">
      <c r="A7" t="s">
        <v>6</v>
      </c>
      <c r="B7">
        <f>AVERAGE('05-09-2011'!M13,'05-16-2011'!M13,'05-23-2011'!M13,'05-31-2011'!M13,'06-06-2011'!M13,'06-13-2011'!M13,'06-20-2011'!M13,'06-27-2011'!M13,'07-04-2011'!M13,'07-11-2011'!M13,'07-18-2011'!M13,'07-25-2011'!M13,'08-01-2011'!M13,'08-08-2011'!M13)</f>
        <v>285.73999999999995</v>
      </c>
    </row>
    <row r="8" spans="1:4">
      <c r="A8" s="13" t="s">
        <v>29</v>
      </c>
      <c r="B8">
        <f>AVERAGE(B3:B7)</f>
        <v>731.58057142857137</v>
      </c>
    </row>
    <row r="9" spans="1:4" ht="13.5" thickBot="1"/>
    <row r="10" spans="1:4" ht="15.75" thickBot="1">
      <c r="A10" s="14" t="s">
        <v>30</v>
      </c>
      <c r="B10" s="15" t="s">
        <v>31</v>
      </c>
      <c r="C10" s="15" t="s">
        <v>6</v>
      </c>
    </row>
    <row r="11" spans="1:4" ht="15.75" thickBot="1">
      <c r="A11" s="16" t="s">
        <v>58</v>
      </c>
      <c r="B11" s="17">
        <f>AVERAGE('11-30-2009'!M10:M12)</f>
        <v>2249.8666666666668</v>
      </c>
      <c r="C11" s="17">
        <f>AVERAGE('11-30-2009'!M13)</f>
        <v>947.96</v>
      </c>
      <c r="D11" s="18">
        <f>AVERAGE(B11:C11)</f>
        <v>1598.9133333333334</v>
      </c>
    </row>
    <row r="12" spans="1:4" ht="15.75" thickBot="1">
      <c r="A12" s="16" t="s">
        <v>46</v>
      </c>
      <c r="B12" s="17">
        <f>AVERAGE('01-04-2010'!M9:M12,'01-11-2010'!M9:M12,'01-19-2010'!M9:M12,'01-25-2010'!M9:M12)</f>
        <v>1573.9749999999999</v>
      </c>
      <c r="C12" s="17">
        <f>AVERAGE('01-04-2010'!M13,'01-11-2010'!M13,'01-19-2010'!M13,'01-25-2010'!M13)</f>
        <v>856.57</v>
      </c>
      <c r="D12" s="18">
        <f t="shared" ref="D12:D36" si="0">AVERAGE(B12:C12)</f>
        <v>1215.2725</v>
      </c>
    </row>
    <row r="13" spans="1:4" ht="15.75" thickBot="1">
      <c r="A13" s="16" t="s">
        <v>47</v>
      </c>
      <c r="B13" s="17">
        <f>AVERAGE('02-01-2010'!M9:M12,'02-08-2010'!M9:M12,'02-15-2010'!M9:M12,'02-22-2010'!M9:M12)</f>
        <v>2076.8149999999996</v>
      </c>
      <c r="C13" s="17">
        <f>AVERAGE('02-01-2010'!M13,'02-08-2010'!M13,'02-15-2010'!M13,'02-22-2010'!M13)</f>
        <v>900.64</v>
      </c>
      <c r="D13" s="18">
        <f t="shared" si="0"/>
        <v>1488.7274999999997</v>
      </c>
    </row>
    <row r="14" spans="1:4" ht="15.75" thickBot="1">
      <c r="A14" s="16" t="s">
        <v>48</v>
      </c>
      <c r="B14" s="17">
        <f>AVERAGE('03-01-2010'!M9:M12,'03-08-2010'!M9:M12,'03-15-2010'!M9:M12,'03-22-2010'!M9:M12,'03-29-2010'!M9:M11)</f>
        <v>1297.5368421052631</v>
      </c>
      <c r="C14" s="17">
        <f>AVERAGE('03-01-2010'!M13,'03-08-2010'!M13,'03-15-2010'!M13,'03-22-2010'!M13)</f>
        <v>597.35</v>
      </c>
      <c r="D14" s="18">
        <f t="shared" si="0"/>
        <v>947.44342105263149</v>
      </c>
    </row>
    <row r="15" spans="1:4" ht="15.75" thickBot="1">
      <c r="A15" s="16" t="s">
        <v>49</v>
      </c>
      <c r="B15" s="17">
        <f>AVERAGE('03-29-2010'!M12,'04-05-2010'!M9:M12,'04-12-2010'!M9:M12,'04-19-2010'!M9:M12,'04-26-2010'!M9:M12)</f>
        <v>1955.964705882353</v>
      </c>
      <c r="C15" s="17">
        <f>AVERAGE('03-29-2010'!M13,'04-05-2010'!M13,'04-12-2010'!M13,'04-19-2010'!M13,'04-26-2010'!M13)</f>
        <v>625.14400000000001</v>
      </c>
      <c r="D15" s="18">
        <f t="shared" si="0"/>
        <v>1290.5543529411766</v>
      </c>
    </row>
    <row r="16" spans="1:4" ht="15.75" thickBot="1">
      <c r="A16" s="16" t="s">
        <v>50</v>
      </c>
      <c r="B16" s="17">
        <f>AVERAGE('05-03-2010'!M9:M12,'05-10-2010'!M9:M12,'05-17-2010'!M9:M12,'05-24-2010'!M9:M12,'05-31-2010'!M9)</f>
        <v>869.22588235294131</v>
      </c>
      <c r="C16" s="17">
        <f>AVERAGE('05-03-2010'!M13,'05-10-2010'!M13,'05-17-2010'!M13,'05-24-2010'!M13)</f>
        <v>278.33</v>
      </c>
      <c r="D16" s="18">
        <f t="shared" si="0"/>
        <v>573.77794117647068</v>
      </c>
    </row>
    <row r="17" spans="1:4" ht="15.75" thickBot="1">
      <c r="A17" s="16" t="s">
        <v>51</v>
      </c>
      <c r="B17" s="17">
        <f>AVERAGE('05-31-2010'!M10:M12,'06-07-2010'!M9:M12,'06-14-2010'!M9:M12,'06-21-2010'!M9:M12,'06-28-2010'!M9:M11)</f>
        <v>1051.9311111111112</v>
      </c>
      <c r="C17" s="17">
        <f>AVERAGE('05-31-2010'!M13,'06-07-2010'!M13,'06-14-2010'!M13,'06-21-2010'!M13)</f>
        <v>360.62</v>
      </c>
      <c r="D17" s="18">
        <f t="shared" si="0"/>
        <v>706.27555555555568</v>
      </c>
    </row>
    <row r="18" spans="1:4" ht="15.75" thickBot="1">
      <c r="A18" s="16" t="s">
        <v>52</v>
      </c>
      <c r="B18" s="17">
        <f>AVERAGE('06-28-2010'!M12,'07-05-2010'!M9:M12,'07-12-2010'!M9:M12,'07-19-2010'!M9:M12,'07-26-2010'!M9:M12)</f>
        <v>925.7223529411765</v>
      </c>
      <c r="C18" s="17">
        <f>AVERAGE('06-28-2010'!M13,'07-05-2010'!M13,'07-12-2010'!M13,'07-19-2010'!M13,'07-26-2010'!M13)</f>
        <v>323.64800000000002</v>
      </c>
      <c r="D18" s="18">
        <f t="shared" si="0"/>
        <v>624.6851764705882</v>
      </c>
    </row>
    <row r="19" spans="1:4" ht="15.75" thickBot="1">
      <c r="A19" s="16" t="s">
        <v>53</v>
      </c>
      <c r="B19" s="17">
        <f>AVERAGE('08-02-2010'!M9:M12,'08-09-2010'!M9:M12,'08-16-2010'!M9:M12,'08-23-2010'!M9:M12,'08-30-2010'!M9:M10)</f>
        <v>1238.9577777777779</v>
      </c>
      <c r="C19" s="17">
        <f>AVERAGE('08-02-2010'!M13,'08-09-2010'!M13,'08-16-2010'!M13,'08-23-2010'!M13)</f>
        <v>527.79999999999995</v>
      </c>
      <c r="D19" s="18">
        <f t="shared" si="0"/>
        <v>883.37888888888892</v>
      </c>
    </row>
    <row r="20" spans="1:4" ht="15.75" thickBot="1">
      <c r="A20" s="16" t="s">
        <v>54</v>
      </c>
      <c r="B20" s="17">
        <f>AVERAGE('08-30-2010'!M11:M12,'09-06-2010'!M9:M12,'09-13-2010'!M9:M12,'09-20-2010'!M9:M12,'09-27-2010'!M9:M12)</f>
        <v>2107.1266666666661</v>
      </c>
      <c r="C20" s="17">
        <f>AVERAGE('08-30-2010'!M13,'09-06-2010'!M13,'09-13-2010'!M13,'09-20-2010'!M13)</f>
        <v>1109.42</v>
      </c>
      <c r="D20" s="18">
        <f t="shared" si="0"/>
        <v>1608.2733333333331</v>
      </c>
    </row>
    <row r="21" spans="1:4" ht="15.75" thickBot="1">
      <c r="A21" s="16" t="s">
        <v>55</v>
      </c>
      <c r="B21" s="17">
        <f>AVERAGE('10-04-2010'!M9:M12,'10-04-2010'!M9:M12,'10-11-2010'!M9:M12,'10-18-2010'!M9:M12,'10-25-2010'!M9:M12)</f>
        <v>2003.1179999999997</v>
      </c>
      <c r="C21" s="17">
        <f>AVERAGE('09-27-2010'!M13,'10-04-2010'!M13,'10-04-2010'!M13,'10-11-2010'!M13,'10-18-2010'!M13,'10-25-2010'!M13)</f>
        <v>840.84</v>
      </c>
      <c r="D21" s="18">
        <f t="shared" si="0"/>
        <v>1421.9789999999998</v>
      </c>
    </row>
    <row r="22" spans="1:4" ht="15.75" thickBot="1">
      <c r="A22" s="16" t="s">
        <v>56</v>
      </c>
      <c r="B22" s="17">
        <f>AVERAGE('11-01-2010'!M9:M12,'11-08-2010'!M9:M12,'11-15-2010'!M9:M12,'11-22-2010'!M9:M12,'11-29-2010'!M9:M10)</f>
        <v>1805.9311111111112</v>
      </c>
      <c r="C22" s="17">
        <f>AVERAGE('11-01-2010'!M13,'11-08-2010'!M13,'11-15-2010'!M13,'11-22-2010'!M13)</f>
        <v>800.28</v>
      </c>
      <c r="D22" s="18">
        <f t="shared" si="0"/>
        <v>1303.1055555555556</v>
      </c>
    </row>
    <row r="23" spans="1:4" ht="15.75" thickBot="1">
      <c r="A23" s="16" t="s">
        <v>57</v>
      </c>
      <c r="B23" s="17">
        <f>AVERAGE('11-29-2010'!M11:M12)</f>
        <v>2219.3599999999997</v>
      </c>
      <c r="C23" s="17">
        <f>AVERAGE('11-29-2010'!M13)</f>
        <v>806.52</v>
      </c>
      <c r="D23" s="18">
        <f t="shared" si="0"/>
        <v>1512.9399999999998</v>
      </c>
    </row>
    <row r="24" spans="1:4" ht="15.75" thickBot="1">
      <c r="A24" s="16" t="s">
        <v>45</v>
      </c>
      <c r="B24" s="17">
        <f>AVERAGE('01-03-2011'!M9:M12,'01-10-2011'!M9:M12,'01-17-2011'!M9:M12,'01-24-2011'!M9:M12,'01-31-2011'!M9)</f>
        <v>1392.1011764705884</v>
      </c>
      <c r="C24" s="17">
        <f>AVERAGE('01-03-2011'!M13,'01-10-2011'!M13,'01-17-2011'!M13,'01-24-2011'!M13)</f>
        <v>744.25</v>
      </c>
      <c r="D24" s="18">
        <f t="shared" si="0"/>
        <v>1068.1755882352941</v>
      </c>
    </row>
    <row r="25" spans="1:4" ht="15.75" thickBot="1">
      <c r="A25" s="16" t="s">
        <v>44</v>
      </c>
      <c r="B25" s="17">
        <f>AVERAGE('01-31-2011'!M10:M12,'02-07-2011'!M9:M12,'02-14-2011'!M9:M12,'02-21-2011'!M9:M12,'02-28-2011'!M9)</f>
        <v>1823.3799999999999</v>
      </c>
      <c r="C25" s="17">
        <f>AVERAGE('01-31-2011'!M13,'02-07-2011'!M13,'02-14-2011'!M13,'02-21-2011'!M13)</f>
        <v>921.05</v>
      </c>
      <c r="D25" s="18">
        <f t="shared" si="0"/>
        <v>1372.2149999999999</v>
      </c>
    </row>
    <row r="26" spans="1:4" ht="15.75" thickBot="1">
      <c r="A26" s="16" t="s">
        <v>43</v>
      </c>
      <c r="B26" s="17">
        <f>AVERAGE('02-28-2011'!M10:M12,'03-07-2011'!M9:M12,'03-14-2011'!M9:M12,'03-21-2011'!M9:M12,'03-28-2011'!M9:M12)</f>
        <v>1254.7873684210526</v>
      </c>
      <c r="C26" s="17">
        <f>AVERAGE('02-28-2011'!M13,'03-07-2011'!M13,'03-14-2011'!M13,'03-21-2011'!M13)</f>
        <v>438.75</v>
      </c>
      <c r="D26" s="18">
        <f t="shared" si="0"/>
        <v>846.76868421052632</v>
      </c>
    </row>
    <row r="27" spans="1:4" ht="15.75" thickBot="1">
      <c r="A27" s="16" t="s">
        <v>42</v>
      </c>
      <c r="B27" s="17">
        <f>AVERAGE('04-04-2011'!M9:M12,'04-11-2011'!M9:M12,'04-18-2011'!M9:M12,'04-25-2011'!M9:M12)</f>
        <v>1840.54</v>
      </c>
      <c r="C27" s="17">
        <f>AVERAGE('03-28-2011'!M13,'04-04-2011'!M13,'04-11-2011'!M13,'04-18-2011'!M13,'04-25-2011'!M13)</f>
        <v>939.53600000000006</v>
      </c>
      <c r="D27" s="18">
        <f t="shared" si="0"/>
        <v>1390.038</v>
      </c>
    </row>
    <row r="28" spans="1:4" ht="15.75" thickBot="1">
      <c r="A28" s="16" t="s">
        <v>41</v>
      </c>
      <c r="B28" s="17">
        <f>AVERAGE('05-02-2011'!M9:M12,'05-09-2011'!M9:M12,'05-16-2011'!M9:M12,'05-23-2011'!M9:M12,'05-31-2011'!M9)</f>
        <v>791.62352941176471</v>
      </c>
      <c r="C28" s="17">
        <f>AVERAGE('05-02-2011'!M13,'05-09-2011'!M13,'05-16-2011'!M13,'05-23-2011'!M13)</f>
        <v>291.97999999999996</v>
      </c>
      <c r="D28" s="18">
        <f t="shared" si="0"/>
        <v>541.80176470588231</v>
      </c>
    </row>
    <row r="29" spans="1:4" ht="15.75" thickBot="1">
      <c r="A29" s="16" t="s">
        <v>32</v>
      </c>
      <c r="B29" s="17">
        <f>AVERAGE('05-31-2011'!M11:M12,'06-06-2011'!M9:M12,'06-13-2011'!M9:M12,'06-27-2011'!M9:M11)</f>
        <v>886.04000000000008</v>
      </c>
      <c r="C29" s="17">
        <f>AVERAGE('05-31-2011'!M13,'06-06-2011'!M13,'06-13-2011'!M13)</f>
        <v>282.87999999999994</v>
      </c>
      <c r="D29" s="18">
        <f t="shared" si="0"/>
        <v>584.46</v>
      </c>
    </row>
    <row r="30" spans="1:4" ht="15.75" thickBot="1">
      <c r="A30" s="16" t="s">
        <v>33</v>
      </c>
      <c r="B30" s="17">
        <f>AVERAGE('06-27-2011'!M12,'07-04-2011'!M9:M12,'07-11-2011'!M9:M12,'07-25-2011'!M9:M12)</f>
        <v>840.56</v>
      </c>
      <c r="C30" s="17">
        <f>AVERAGE('06-27-2011'!M13,'07-04-2011'!M13,'07-11-2011'!M13,'07-18-2011'!M13,'07-25-2011'!M13)</f>
        <v>274.66399999999999</v>
      </c>
      <c r="D30" s="18">
        <f t="shared" si="0"/>
        <v>557.61199999999997</v>
      </c>
    </row>
    <row r="31" spans="1:4" ht="15.75" thickBot="1">
      <c r="A31" s="16" t="s">
        <v>34</v>
      </c>
      <c r="B31" s="17">
        <f>AVERAGE('08-01-2011'!M9:M12,'08-08-2011'!M9:M12,'08-15-2011'!M9:M12,'08-22-2011'!M9:M12,'08-29-2011'!M9:M11)</f>
        <v>1139.5936842105264</v>
      </c>
      <c r="C31" s="17">
        <f>AVERAGE('08-01-2011'!M13,'08-08-2011'!M13,'08-15-2011'!M13,'08-22-2011'!M13)</f>
        <v>504.01</v>
      </c>
      <c r="D31" s="18">
        <f t="shared" si="0"/>
        <v>821.80184210526318</v>
      </c>
    </row>
    <row r="32" spans="1:4" ht="15.75" thickBot="1">
      <c r="A32" s="16" t="s">
        <v>35</v>
      </c>
      <c r="B32" s="17">
        <f>AVERAGE('08-29-2011'!M12,'09-05-2011'!M9:M12,'09-12-2011'!M9:M12,'09-19-2011'!M9:M12,'09-26-2011'!M9:M12)</f>
        <v>2068.5294117647059</v>
      </c>
      <c r="C32" s="17">
        <f>AVERAGE('08-29-2011'!M13,'09-05-2011'!M13,'09-12-2011'!M13,'09-19-2011'!M13,'09-26-2011'!M13)</f>
        <v>1456.7280000000001</v>
      </c>
      <c r="D32" s="18">
        <f t="shared" si="0"/>
        <v>1762.628705882353</v>
      </c>
    </row>
    <row r="33" spans="1:256" ht="15.75" thickBot="1">
      <c r="A33" s="16" t="s">
        <v>36</v>
      </c>
      <c r="B33" s="17">
        <f>AVERAGE('10-03-2011'!M9:M12,'10-10-2011'!M9:M12,'10-17-2011'!M9:M12,'10-24-2011'!M9:M12,'10-31-2011'!M9)</f>
        <v>1979.1200000000001</v>
      </c>
      <c r="C33" s="21">
        <f>AVERAGE('10-03-2011'!M13,'10-10-2011'!M13,'10-17-2011'!M13,'10-24-2011'!M13)</f>
        <v>998.79</v>
      </c>
      <c r="D33" s="18">
        <f t="shared" si="0"/>
        <v>1488.9549999999999</v>
      </c>
    </row>
    <row r="34" spans="1:256" ht="15.75" thickBot="1">
      <c r="A34" s="16" t="s">
        <v>37</v>
      </c>
      <c r="B34" s="17">
        <f>AVERAGE('10-31-2011'!M10:M12,'11-07-2011'!M9:M12,'11-14-2011'!M9:M12,'11-21-2011'!M9:M12,'11-28-2011'!M9:M11)</f>
        <v>1774.9622222222226</v>
      </c>
      <c r="C34" s="17">
        <f>AVERAGE('10-31-2011'!M13,'11-07-2011'!M13,'11-14-2011'!M13,'11-21-2011'!M13)</f>
        <v>478.65999999999997</v>
      </c>
      <c r="D34" s="18">
        <f t="shared" si="0"/>
        <v>1126.8111111111114</v>
      </c>
    </row>
    <row r="35" spans="1:256" ht="15.75" thickBot="1">
      <c r="A35" s="16" t="s">
        <v>38</v>
      </c>
      <c r="B35" s="17">
        <f>AVERAGE('11-28-2011'!M12)</f>
        <v>2373.2800000000002</v>
      </c>
      <c r="C35" s="17">
        <f>AVERAGE('11-28-2011'!M13)</f>
        <v>752.44</v>
      </c>
      <c r="D35" s="18">
        <f t="shared" si="0"/>
        <v>1562.8600000000001</v>
      </c>
    </row>
    <row r="36" spans="1:256" ht="15.75" thickBot="1">
      <c r="A36" s="19" t="s">
        <v>39</v>
      </c>
      <c r="B36" s="21">
        <f>AVERAGE('01-02-2012'!M9:M12,'01-09-2012'!M9:M12,'01-16-2012'!M9:M12,'01-23-2012'!M9:M12,'01-30-2012'!M9:M10)</f>
        <v>1285.4977777777779</v>
      </c>
      <c r="C36" s="20">
        <f>AVERAGE('01-02-2012'!M13,'01-09-2012'!M13,'01-16-2012'!M13,'01-23-2012'!M13)</f>
        <v>742.95</v>
      </c>
      <c r="D36" s="18">
        <f t="shared" si="0"/>
        <v>1014.223888888889</v>
      </c>
    </row>
    <row r="37" spans="1:256" ht="15.75" thickBot="1">
      <c r="A37" s="22" t="s">
        <v>59</v>
      </c>
      <c r="B37" s="21">
        <f>AVERAGE('01-30-2012'!M11:M12,'02-06-2012'!M9:M12,'02-13-2012'!M9:M12,'02-20-2012'!M9:M12,'02-27-2012'!M9:M11)</f>
        <v>1637.4188235294121</v>
      </c>
      <c r="C37" s="23">
        <f>AVERAGE('01-30-2012'!M13,'02-06-2012'!M13,'02-13-2012'!M13,'02-20-2012'!M13)</f>
        <v>849.29</v>
      </c>
      <c r="D37" s="18">
        <f t="shared" ref="D37:D41" si="1">AVERAGE(B37:C37)</f>
        <v>1243.3544117647061</v>
      </c>
    </row>
    <row r="38" spans="1:256" ht="15.75" thickBot="1">
      <c r="A38" s="27" t="s">
        <v>60</v>
      </c>
      <c r="B38" s="24">
        <f>AVERAGE('02-27-2012'!M12,'03-12-2012'!M9:M12,'03-19-2012'!M9:M12,'03-26-2012'!M9:M12)</f>
        <v>1566.9999999999998</v>
      </c>
      <c r="C38" s="26">
        <f>AVERAGE('02-27-2012'!M13,'03-12-2012'!M13,'03-19-2012'!M13,'03-26-2012'!M13)</f>
        <v>582.91999999999996</v>
      </c>
      <c r="D38" s="18">
        <f t="shared" si="1"/>
        <v>1074.9599999999998</v>
      </c>
    </row>
    <row r="39" spans="1:256" ht="15.75" thickBot="1">
      <c r="A39" s="27" t="s">
        <v>61</v>
      </c>
      <c r="B39" s="25">
        <f>AVERAGE('04-02-2012'!M9:M12,'04-09-2012'!M9:M12,'04-16-2012'!M9:M12,'04-23-2012'!M9:M12,'04-30-2012'!M9)</f>
        <v>1493.6847058823528</v>
      </c>
      <c r="C39" s="26">
        <f>AVERAGE('04-02-2012'!M13,'04-09-2012'!M13,'04-16-2012'!M13,'04-23-2012'!M13)</f>
        <v>658.84</v>
      </c>
      <c r="D39" s="18">
        <f t="shared" si="1"/>
        <v>1076.2623529411765</v>
      </c>
    </row>
    <row r="40" spans="1:256" ht="15.75" thickBot="1">
      <c r="A40" s="27" t="s">
        <v>62</v>
      </c>
      <c r="B40" s="25">
        <f>AVERAGE('04-30-2012'!M10:M12,'05-07-2012'!M9:M12,'05-14-2012'!M9:M12,'05-21-2012'!M9:M12,'05-28-2012'!M10:M12)</f>
        <v>592.45333333333338</v>
      </c>
      <c r="C40" s="26">
        <f>AVERAGE('04-30-2012'!M13,'05-07-2012'!M13,'05-14-2012'!M13,'05-21-2012'!M13)</f>
        <v>210.99</v>
      </c>
      <c r="D40" s="18">
        <f t="shared" si="1"/>
        <v>401.72166666666669</v>
      </c>
    </row>
    <row r="41" spans="1:256" s="1" customFormat="1" ht="15.75" thickBot="1">
      <c r="A41" s="27" t="s">
        <v>63</v>
      </c>
      <c r="B41" s="25">
        <f>AVERAGE('06-04-2012'!M9:M12,'06-11-2012'!M9:M12,'06-18-2012'!M9:M12,'06-25-2012'!M9:M12)</f>
        <v>689.48749999999995</v>
      </c>
      <c r="C41" s="30">
        <f>AVERAGE('05-28-2012'!M13,'06-04-2012'!M13,'06-11-2012'!M13,'06-18-2012'!M13,'06-25-2012'!M13)</f>
        <v>234</v>
      </c>
      <c r="D41" s="18">
        <f t="shared" si="1"/>
        <v>461.74374999999998</v>
      </c>
      <c r="E41" s="31"/>
      <c r="F41" s="32"/>
      <c r="G41" s="32"/>
      <c r="H41" s="33"/>
      <c r="I41" s="31"/>
      <c r="J41" s="32"/>
      <c r="K41" s="32"/>
      <c r="L41" s="33"/>
      <c r="M41" s="31"/>
      <c r="N41" s="32"/>
      <c r="O41" s="32"/>
      <c r="P41" s="33"/>
      <c r="Q41" s="31"/>
      <c r="R41" s="32"/>
      <c r="S41" s="32"/>
      <c r="T41" s="33"/>
      <c r="U41" s="31"/>
      <c r="V41" s="32"/>
      <c r="W41" s="32"/>
      <c r="X41" s="33"/>
      <c r="Y41" s="31"/>
      <c r="Z41" s="32"/>
      <c r="AA41" s="32"/>
      <c r="AB41" s="33"/>
      <c r="AC41" s="31"/>
      <c r="AD41" s="32"/>
      <c r="AE41" s="32"/>
      <c r="AF41" s="33"/>
      <c r="AG41" s="31"/>
      <c r="AH41" s="32"/>
      <c r="AI41" s="32"/>
      <c r="AJ41" s="33"/>
      <c r="AK41" s="31"/>
      <c r="AL41" s="32"/>
      <c r="AM41" s="32"/>
      <c r="AN41" s="33"/>
      <c r="AO41" s="31"/>
      <c r="AP41" s="32"/>
      <c r="AQ41" s="32"/>
      <c r="AR41" s="33"/>
      <c r="AS41" s="31"/>
      <c r="AT41" s="32"/>
      <c r="AU41" s="32"/>
      <c r="AV41" s="33"/>
      <c r="AW41" s="31"/>
      <c r="AX41" s="32"/>
      <c r="AY41" s="32"/>
      <c r="AZ41" s="33"/>
      <c r="BA41" s="31"/>
      <c r="BB41" s="32"/>
      <c r="BC41" s="32"/>
      <c r="BD41" s="33"/>
      <c r="BE41" s="31"/>
      <c r="BF41" s="32"/>
      <c r="BG41" s="32"/>
      <c r="BH41" s="33"/>
      <c r="BI41" s="31"/>
      <c r="BJ41" s="32"/>
      <c r="BK41" s="32"/>
      <c r="BL41" s="33"/>
      <c r="BM41" s="31"/>
      <c r="BN41" s="32"/>
      <c r="BO41" s="32"/>
      <c r="BP41" s="33"/>
      <c r="BQ41" s="31"/>
      <c r="BR41" s="32"/>
      <c r="BS41" s="32"/>
      <c r="BT41" s="33"/>
      <c r="BU41" s="31"/>
      <c r="BV41" s="32"/>
      <c r="BW41" s="32"/>
      <c r="BX41" s="33"/>
      <c r="BY41" s="31"/>
      <c r="BZ41" s="32"/>
      <c r="CA41" s="32"/>
      <c r="CB41" s="33"/>
      <c r="CC41" s="31"/>
      <c r="CD41" s="32"/>
      <c r="CE41" s="32"/>
      <c r="CF41" s="33"/>
      <c r="CG41" s="31"/>
      <c r="CH41" s="32"/>
      <c r="CI41" s="32"/>
      <c r="CJ41" s="33"/>
      <c r="CK41" s="31"/>
      <c r="CL41" s="32"/>
      <c r="CM41" s="32"/>
      <c r="CN41" s="33"/>
      <c r="CO41" s="31"/>
      <c r="CP41" s="32"/>
      <c r="CQ41" s="32"/>
      <c r="CR41" s="33"/>
      <c r="CS41" s="31"/>
      <c r="CT41" s="32"/>
      <c r="CU41" s="32"/>
      <c r="CV41" s="33"/>
      <c r="CW41" s="31"/>
      <c r="CX41" s="32"/>
      <c r="CY41" s="32"/>
      <c r="CZ41" s="33"/>
      <c r="DA41" s="31"/>
      <c r="DB41" s="32"/>
      <c r="DC41" s="32"/>
      <c r="DD41" s="33"/>
      <c r="DE41" s="31"/>
      <c r="DF41" s="32"/>
      <c r="DG41" s="32"/>
      <c r="DH41" s="33"/>
      <c r="DI41" s="31"/>
      <c r="DJ41" s="32"/>
      <c r="DK41" s="32"/>
      <c r="DL41" s="33"/>
      <c r="DM41" s="31"/>
      <c r="DN41" s="32"/>
      <c r="DO41" s="32"/>
      <c r="DP41" s="33"/>
      <c r="DQ41" s="31"/>
      <c r="DR41" s="32"/>
      <c r="DS41" s="32"/>
      <c r="DT41" s="33"/>
      <c r="DU41" s="31"/>
      <c r="DV41" s="32"/>
      <c r="DW41" s="32"/>
      <c r="DX41" s="33"/>
      <c r="DY41" s="31"/>
      <c r="DZ41" s="32"/>
      <c r="EA41" s="32"/>
      <c r="EB41" s="33"/>
      <c r="EC41" s="31"/>
      <c r="ED41" s="32"/>
      <c r="EE41" s="32"/>
      <c r="EF41" s="33"/>
      <c r="EG41" s="31"/>
      <c r="EH41" s="32"/>
      <c r="EI41" s="32"/>
      <c r="EJ41" s="33"/>
      <c r="EK41" s="31"/>
      <c r="EL41" s="32"/>
      <c r="EM41" s="32"/>
      <c r="EN41" s="33"/>
      <c r="EO41" s="31"/>
      <c r="EP41" s="32"/>
      <c r="EQ41" s="32"/>
      <c r="ER41" s="33"/>
      <c r="ES41" s="31"/>
      <c r="ET41" s="32"/>
      <c r="EU41" s="32"/>
      <c r="EV41" s="33"/>
      <c r="EW41" s="31"/>
      <c r="EX41" s="32"/>
      <c r="EY41" s="32"/>
      <c r="EZ41" s="33"/>
      <c r="FA41" s="31"/>
      <c r="FB41" s="32"/>
      <c r="FC41" s="32"/>
      <c r="FD41" s="33"/>
      <c r="FE41" s="31"/>
      <c r="FF41" s="32"/>
      <c r="FG41" s="32"/>
      <c r="FH41" s="33"/>
      <c r="FI41" s="31"/>
      <c r="FJ41" s="32"/>
      <c r="FK41" s="32"/>
      <c r="FL41" s="33"/>
      <c r="FM41" s="31"/>
      <c r="FN41" s="32"/>
      <c r="FO41" s="32"/>
      <c r="FP41" s="33"/>
      <c r="FQ41" s="31"/>
      <c r="FR41" s="32"/>
      <c r="FS41" s="32"/>
      <c r="FT41" s="33"/>
      <c r="FU41" s="31"/>
      <c r="FV41" s="32"/>
      <c r="FW41" s="32"/>
      <c r="FX41" s="33"/>
      <c r="FY41" s="31"/>
      <c r="FZ41" s="32"/>
      <c r="GA41" s="32"/>
      <c r="GB41" s="33"/>
      <c r="GC41" s="31"/>
      <c r="GD41" s="32"/>
      <c r="GE41" s="32"/>
      <c r="GF41" s="33"/>
      <c r="GG41" s="31"/>
      <c r="GH41" s="32"/>
      <c r="GI41" s="32"/>
      <c r="GJ41" s="33"/>
      <c r="GK41" s="31"/>
      <c r="GL41" s="32"/>
      <c r="GM41" s="32"/>
      <c r="GN41" s="33"/>
      <c r="GO41" s="31"/>
      <c r="GP41" s="32"/>
      <c r="GQ41" s="32"/>
      <c r="GR41" s="33"/>
      <c r="GS41" s="31"/>
      <c r="GT41" s="32"/>
      <c r="GU41" s="32"/>
      <c r="GV41" s="33"/>
      <c r="GW41" s="31"/>
      <c r="GX41" s="32"/>
      <c r="GY41" s="32"/>
      <c r="GZ41" s="33"/>
      <c r="HA41" s="31"/>
      <c r="HB41" s="32"/>
      <c r="HC41" s="32"/>
      <c r="HD41" s="33"/>
      <c r="HE41" s="31"/>
      <c r="HF41" s="32"/>
      <c r="HG41" s="32"/>
      <c r="HH41" s="33"/>
      <c r="HI41" s="31"/>
      <c r="HJ41" s="32"/>
      <c r="HK41" s="32"/>
      <c r="HL41" s="33"/>
      <c r="HM41" s="31"/>
      <c r="HN41" s="32"/>
      <c r="HO41" s="32"/>
      <c r="HP41" s="33"/>
      <c r="HQ41" s="31"/>
      <c r="HR41" s="32"/>
      <c r="HS41" s="32"/>
      <c r="HT41" s="33"/>
      <c r="HU41" s="31"/>
      <c r="HV41" s="32"/>
      <c r="HW41" s="32"/>
      <c r="HX41" s="33"/>
      <c r="HY41" s="31"/>
      <c r="HZ41" s="32"/>
      <c r="IA41" s="32"/>
      <c r="IB41" s="33"/>
      <c r="IC41" s="31"/>
      <c r="ID41" s="32"/>
      <c r="IE41" s="32"/>
      <c r="IF41" s="33"/>
      <c r="IG41" s="31"/>
      <c r="IH41" s="32"/>
      <c r="II41" s="32"/>
      <c r="IJ41" s="33"/>
      <c r="IK41" s="31"/>
      <c r="IL41" s="32"/>
      <c r="IM41" s="32"/>
      <c r="IN41" s="33"/>
      <c r="IO41" s="31"/>
      <c r="IP41" s="32"/>
      <c r="IQ41" s="32"/>
      <c r="IR41" s="33"/>
      <c r="IS41" s="31"/>
      <c r="IT41" s="32"/>
      <c r="IU41" s="32"/>
      <c r="IV41" s="33"/>
    </row>
    <row r="42" spans="1:256" ht="15" customHeight="1">
      <c r="A42" s="38" t="s">
        <v>40</v>
      </c>
      <c r="B42" s="39"/>
      <c r="C42" s="28"/>
    </row>
  </sheetData>
  <mergeCells count="1">
    <mergeCell ref="A42:B42"/>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dimension ref="A1:M20"/>
  <sheetViews>
    <sheetView workbookViewId="0">
      <selection activeCell="B13" sqref="B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40252</v>
      </c>
      <c r="C3" s="6">
        <v>40256</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663147</v>
      </c>
      <c r="C9" s="9">
        <v>666537</v>
      </c>
      <c r="E9" s="9">
        <v>26150</v>
      </c>
      <c r="F9" s="9">
        <v>26207</v>
      </c>
      <c r="H9" s="9">
        <v>71810</v>
      </c>
      <c r="I9" s="9">
        <v>72187</v>
      </c>
      <c r="J9" t="s">
        <v>19</v>
      </c>
      <c r="K9">
        <f>SUM(C9-B9+F9-E9+I9-H9)/2</f>
        <v>1912</v>
      </c>
      <c r="L9">
        <f>SUM(C9-B9+F9-E9+I9-H9)</f>
        <v>3824</v>
      </c>
      <c r="M9">
        <f>SUM(K9*0.04+K9)</f>
        <v>1988.48</v>
      </c>
    </row>
    <row r="10" spans="1:13" ht="34.5" customHeight="1">
      <c r="A10" s="5" t="s">
        <v>3</v>
      </c>
      <c r="B10" s="2">
        <v>666567</v>
      </c>
      <c r="C10" s="2">
        <v>669515</v>
      </c>
      <c r="E10" s="2">
        <v>26210</v>
      </c>
      <c r="F10" s="2">
        <v>26238</v>
      </c>
      <c r="H10" s="2">
        <v>72222</v>
      </c>
      <c r="I10" s="2">
        <v>72482</v>
      </c>
      <c r="J10" t="s">
        <v>20</v>
      </c>
      <c r="K10">
        <f>SUM(C10-B10+F10-E10+I10-H10)/2</f>
        <v>1618</v>
      </c>
      <c r="L10">
        <f>SUM(C10-B10+F10-E10+I10-H10)</f>
        <v>3236</v>
      </c>
      <c r="M10">
        <f>SUM(K10*0.04+K10)</f>
        <v>1682.72</v>
      </c>
    </row>
    <row r="11" spans="1:13" ht="34.5" customHeight="1">
      <c r="A11" s="5" t="s">
        <v>4</v>
      </c>
      <c r="B11" s="2">
        <v>669600</v>
      </c>
      <c r="C11" s="2">
        <v>672589</v>
      </c>
      <c r="E11" s="2">
        <v>26241</v>
      </c>
      <c r="F11" s="2">
        <v>26306</v>
      </c>
      <c r="H11" s="2">
        <v>72489</v>
      </c>
      <c r="I11" s="2">
        <v>72999</v>
      </c>
      <c r="J11" t="s">
        <v>21</v>
      </c>
      <c r="K11">
        <f>SUM(C11-B11+F11-E11+I11-H11)/2</f>
        <v>1782</v>
      </c>
      <c r="L11">
        <f>SUM(C11-B11+F11-E11+I11-H11)</f>
        <v>3564</v>
      </c>
      <c r="M11">
        <f>SUM(K11*0.04+K11)</f>
        <v>1853.28</v>
      </c>
    </row>
    <row r="12" spans="1:13" ht="34.5" customHeight="1">
      <c r="A12" s="5" t="s">
        <v>5</v>
      </c>
      <c r="B12" s="2">
        <v>672557</v>
      </c>
      <c r="C12" s="2">
        <v>675451</v>
      </c>
      <c r="E12" s="2">
        <v>26326</v>
      </c>
      <c r="F12" s="2">
        <v>26367</v>
      </c>
      <c r="H12" s="2">
        <v>72957</v>
      </c>
      <c r="I12" s="2">
        <v>73294</v>
      </c>
      <c r="J12" t="s">
        <v>22</v>
      </c>
      <c r="K12">
        <f>SUM(C12-B12+F12-E12+I12-H12)/2</f>
        <v>1636</v>
      </c>
      <c r="L12">
        <f>SUM(C12-B12+F12-E12+I12-H12)</f>
        <v>3272</v>
      </c>
      <c r="M12">
        <f>SUM(K12*0.04+K12)</f>
        <v>1701.44</v>
      </c>
    </row>
    <row r="13" spans="1:13" ht="34.5" customHeight="1">
      <c r="A13" s="5" t="s">
        <v>6</v>
      </c>
      <c r="B13" s="2">
        <v>675480</v>
      </c>
      <c r="C13" s="2">
        <v>677068</v>
      </c>
      <c r="E13" s="2">
        <v>26374</v>
      </c>
      <c r="F13" s="2">
        <v>26408</v>
      </c>
      <c r="H13" s="2">
        <v>73324</v>
      </c>
      <c r="I13" s="2">
        <v>73444</v>
      </c>
      <c r="J13" t="s">
        <v>23</v>
      </c>
      <c r="K13">
        <f>SUM(C13-B13+F13-E13+I13-H13)/2</f>
        <v>871</v>
      </c>
      <c r="L13">
        <f>SUM(C13-B13+F13-E13+I13-H13)</f>
        <v>1742</v>
      </c>
      <c r="M13">
        <f>SUM(K13*0.04+K13)</f>
        <v>905.84</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40259</v>
      </c>
      <c r="C3" s="6">
        <v>40263</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677741</v>
      </c>
      <c r="C9" s="9">
        <v>681502</v>
      </c>
      <c r="E9" s="9">
        <v>26421</v>
      </c>
      <c r="F9" s="9">
        <v>26483</v>
      </c>
      <c r="H9" s="9">
        <v>73504</v>
      </c>
      <c r="I9" s="9">
        <v>73941</v>
      </c>
      <c r="J9" t="s">
        <v>19</v>
      </c>
      <c r="K9">
        <f>SUM(C9-B9+F9-E9+I9-H9)/2</f>
        <v>2130</v>
      </c>
      <c r="L9">
        <f>SUM(C9-B9+F9-E9+I9-H9)</f>
        <v>4260</v>
      </c>
      <c r="M9">
        <f>SUM(K9*0.04+K9)</f>
        <v>2215.1999999999998</v>
      </c>
    </row>
    <row r="10" spans="1:13" ht="34.5" customHeight="1">
      <c r="A10" s="5" t="s">
        <v>3</v>
      </c>
      <c r="B10" s="2">
        <v>681531</v>
      </c>
      <c r="C10" s="2">
        <v>684867</v>
      </c>
      <c r="E10" s="2">
        <v>26511</v>
      </c>
      <c r="F10" s="2">
        <v>26549</v>
      </c>
      <c r="H10" s="2">
        <v>73993</v>
      </c>
      <c r="I10" s="2">
        <v>74320</v>
      </c>
      <c r="J10" t="s">
        <v>20</v>
      </c>
      <c r="K10">
        <f>SUM(C10-B10+F10-E10+I10-H10)/2</f>
        <v>1850.5</v>
      </c>
      <c r="L10">
        <f>SUM(C10-B10+F10-E10+I10-H10)</f>
        <v>3701</v>
      </c>
      <c r="M10">
        <f>SUM(K10*0.04+K10)</f>
        <v>1924.52</v>
      </c>
    </row>
    <row r="11" spans="1:13" ht="34.5" customHeight="1">
      <c r="A11" s="5" t="s">
        <v>4</v>
      </c>
      <c r="B11" s="2">
        <v>684899</v>
      </c>
      <c r="C11" s="2">
        <v>688288</v>
      </c>
      <c r="E11" s="2">
        <v>26563</v>
      </c>
      <c r="F11" s="2">
        <v>26609</v>
      </c>
      <c r="H11" s="2">
        <v>74443</v>
      </c>
      <c r="I11" s="2">
        <v>74486</v>
      </c>
      <c r="J11" t="s">
        <v>21</v>
      </c>
      <c r="K11">
        <f>SUM(C11-B11+F11-E11+I11-H11)/2</f>
        <v>1739</v>
      </c>
      <c r="L11">
        <f>SUM(C11-B11+F11-E11+I11-H11)</f>
        <v>3478</v>
      </c>
      <c r="M11">
        <f>SUM(K11*0.04+K11)</f>
        <v>1808.56</v>
      </c>
    </row>
    <row r="12" spans="1:13" ht="34.5" customHeight="1">
      <c r="A12" s="5" t="s">
        <v>5</v>
      </c>
      <c r="B12" s="2">
        <v>688320</v>
      </c>
      <c r="C12" s="2">
        <v>691237</v>
      </c>
      <c r="E12" s="2">
        <v>26664</v>
      </c>
      <c r="F12" s="2">
        <v>26701</v>
      </c>
      <c r="H12" s="2">
        <v>74917</v>
      </c>
      <c r="I12" s="2">
        <v>75118</v>
      </c>
      <c r="J12" t="s">
        <v>22</v>
      </c>
      <c r="K12">
        <f>SUM(C12-B12+F12-E12+I12-H12)/2</f>
        <v>1577.5</v>
      </c>
      <c r="L12">
        <f>SUM(C12-B12+F12-E12+I12-H12)</f>
        <v>3155</v>
      </c>
      <c r="M12">
        <f>SUM(K12*0.04+K12)</f>
        <v>1640.6</v>
      </c>
    </row>
    <row r="13" spans="1:13" ht="34.5" customHeight="1">
      <c r="A13" s="5" t="s">
        <v>6</v>
      </c>
      <c r="B13" s="2">
        <v>691267</v>
      </c>
      <c r="C13" s="2">
        <v>692638</v>
      </c>
      <c r="E13" s="2">
        <v>26715</v>
      </c>
      <c r="F13" s="2">
        <v>26741</v>
      </c>
      <c r="H13" s="2">
        <v>75241</v>
      </c>
      <c r="I13" s="2">
        <v>75389</v>
      </c>
      <c r="J13" t="s">
        <v>23</v>
      </c>
      <c r="K13">
        <f>SUM(C13-B13+F13-E13+I13-H13)/2</f>
        <v>772.5</v>
      </c>
      <c r="L13">
        <f>SUM(C13-B13+F13-E13+I13-H13)</f>
        <v>1545</v>
      </c>
      <c r="M13">
        <f>SUM(K13*0.04+K13)</f>
        <v>803.4</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dimension ref="A1:M20"/>
  <sheetViews>
    <sheetView workbookViewId="0">
      <selection activeCell="B10" sqref="B10"/>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40266</v>
      </c>
      <c r="C3" s="6">
        <v>40269</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693481</v>
      </c>
      <c r="C9" s="9">
        <v>696921</v>
      </c>
      <c r="E9" s="9">
        <v>26749</v>
      </c>
      <c r="F9" s="9">
        <v>26810</v>
      </c>
      <c r="H9" s="9">
        <v>75469</v>
      </c>
      <c r="I9" s="9">
        <v>75955</v>
      </c>
      <c r="J9" t="s">
        <v>19</v>
      </c>
      <c r="K9">
        <f>SUM(C9-B9+F9-E9+I9-H9)/2</f>
        <v>1993.5</v>
      </c>
      <c r="L9">
        <f>SUM(C9-B9+F9-E9+I9-H9)</f>
        <v>3987</v>
      </c>
      <c r="M9">
        <f>SUM(K9*0.04+K9)</f>
        <v>2073.2399999999998</v>
      </c>
    </row>
    <row r="10" spans="1:13" ht="34.5" customHeight="1">
      <c r="A10" s="5" t="s">
        <v>3</v>
      </c>
      <c r="B10" s="11"/>
      <c r="C10" s="11"/>
      <c r="E10" s="11"/>
      <c r="F10" s="11"/>
      <c r="H10" s="11"/>
      <c r="I10" s="11"/>
      <c r="J10" t="s">
        <v>20</v>
      </c>
      <c r="K10">
        <f>SUM(C10-B10+F10-E10+I10-H10)/2</f>
        <v>0</v>
      </c>
      <c r="L10">
        <f>SUM(C10-B10+F10-E10+I10-H10)</f>
        <v>0</v>
      </c>
      <c r="M10">
        <f>SUM(K10*0.04+K10)</f>
        <v>0</v>
      </c>
    </row>
    <row r="11" spans="1:13" ht="34.5" customHeight="1">
      <c r="A11" s="5" t="s">
        <v>4</v>
      </c>
      <c r="B11" s="11"/>
      <c r="C11" s="11"/>
      <c r="E11" s="11"/>
      <c r="F11" s="11"/>
      <c r="H11" s="11"/>
      <c r="I11" s="11"/>
      <c r="J11" t="s">
        <v>21</v>
      </c>
      <c r="K11">
        <f>SUM(C11-B11+F11-E11+I11-H11)/2</f>
        <v>0</v>
      </c>
      <c r="L11">
        <f>SUM(C11-B11+F11-E11+I11-H11)</f>
        <v>0</v>
      </c>
      <c r="M11">
        <f>SUM(K11*0.04+K11)</f>
        <v>0</v>
      </c>
    </row>
    <row r="12" spans="1:13" ht="34.5" customHeight="1">
      <c r="A12" s="5" t="s">
        <v>5</v>
      </c>
      <c r="B12" s="2">
        <v>703261</v>
      </c>
      <c r="C12" s="2">
        <v>706117</v>
      </c>
      <c r="E12" s="2">
        <v>26314</v>
      </c>
      <c r="F12" s="2">
        <v>26969</v>
      </c>
      <c r="H12" s="2">
        <v>76909</v>
      </c>
      <c r="I12" s="2">
        <v>77214</v>
      </c>
      <c r="J12" t="s">
        <v>22</v>
      </c>
      <c r="K12">
        <f>SUM(C12-B12+F12-E12+I12-H12)/2</f>
        <v>1908</v>
      </c>
      <c r="L12">
        <f>SUM(C12-B12+F12-E12+I12-H12)</f>
        <v>3816</v>
      </c>
      <c r="M12">
        <f>SUM(K12*0.04+K12)</f>
        <v>1984.32</v>
      </c>
    </row>
    <row r="13" spans="1:13" ht="34.5" customHeight="1">
      <c r="A13" s="5" t="s">
        <v>6</v>
      </c>
      <c r="B13" s="8"/>
      <c r="C13" s="8"/>
      <c r="E13" s="8"/>
      <c r="F13" s="8"/>
      <c r="H13" s="8"/>
      <c r="I13" s="8"/>
      <c r="J13" t="s">
        <v>23</v>
      </c>
      <c r="K13">
        <f>SUM(C13-B13+F13-E13+I13-H13)/2</f>
        <v>0</v>
      </c>
      <c r="L13">
        <f>SUM(C13-B13+F13-E13+I13-H13)</f>
        <v>0</v>
      </c>
      <c r="M13">
        <f>SUM(K13*0.04+K13)</f>
        <v>0</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dimension ref="A1:M20"/>
  <sheetViews>
    <sheetView workbookViewId="0">
      <selection activeCell="J13" sqref="J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40273</v>
      </c>
      <c r="C3" s="6">
        <v>40277</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706488</v>
      </c>
      <c r="C9" s="9">
        <v>710028</v>
      </c>
      <c r="E9" s="9">
        <v>26999</v>
      </c>
      <c r="F9" s="9">
        <v>27040</v>
      </c>
      <c r="H9" s="9">
        <v>77238</v>
      </c>
      <c r="I9" s="9">
        <v>77696</v>
      </c>
      <c r="J9" t="s">
        <v>19</v>
      </c>
      <c r="K9">
        <f>SUM(C9-B9+F9-E9+I9-H9)/2</f>
        <v>2019.5</v>
      </c>
      <c r="L9">
        <f>SUM(C9-B9+F9-E9+I9-H9)</f>
        <v>4039</v>
      </c>
      <c r="M9">
        <f>SUM(K9*0.04+K9)</f>
        <v>2100.2800000000002</v>
      </c>
    </row>
    <row r="10" spans="1:13" ht="34.5" customHeight="1">
      <c r="A10" s="5" t="s">
        <v>3</v>
      </c>
      <c r="B10" s="2">
        <v>710028</v>
      </c>
      <c r="C10" s="2">
        <v>713180</v>
      </c>
      <c r="E10" s="2">
        <v>27067</v>
      </c>
      <c r="F10" s="2">
        <v>27097</v>
      </c>
      <c r="H10" s="2">
        <v>77696</v>
      </c>
      <c r="I10" s="2">
        <v>78105</v>
      </c>
      <c r="J10" t="s">
        <v>20</v>
      </c>
      <c r="K10">
        <f>SUM(C10-B10+F10-E10+I10-H10)/2</f>
        <v>1795.5</v>
      </c>
      <c r="L10">
        <f>SUM(C10-B10+F10-E10+I10-H10)</f>
        <v>3591</v>
      </c>
      <c r="M10">
        <f>SUM(K10*0.04+K10)</f>
        <v>1867.32</v>
      </c>
    </row>
    <row r="11" spans="1:13" ht="34.5" customHeight="1">
      <c r="A11" s="5" t="s">
        <v>4</v>
      </c>
      <c r="B11" s="2">
        <v>713270</v>
      </c>
      <c r="C11" s="2">
        <v>716399</v>
      </c>
      <c r="E11" s="2">
        <v>27113</v>
      </c>
      <c r="F11" s="2">
        <v>27166</v>
      </c>
      <c r="H11" s="2">
        <v>78249</v>
      </c>
      <c r="I11" s="2">
        <v>78628</v>
      </c>
      <c r="J11" t="s">
        <v>21</v>
      </c>
      <c r="K11">
        <f>SUM(C11-B11+F11-E11+I11-H11)/2</f>
        <v>1780.5</v>
      </c>
      <c r="L11">
        <f>SUM(C11-B11+F11-E11+I11-H11)</f>
        <v>3561</v>
      </c>
      <c r="M11">
        <f>SUM(K11*0.04+K11)</f>
        <v>1851.72</v>
      </c>
    </row>
    <row r="12" spans="1:13" ht="34.5" customHeight="1">
      <c r="A12" s="5" t="s">
        <v>5</v>
      </c>
      <c r="B12" s="2">
        <v>716427</v>
      </c>
      <c r="C12" s="2">
        <v>719226</v>
      </c>
      <c r="E12" s="2">
        <v>27185</v>
      </c>
      <c r="F12" s="2">
        <v>27236</v>
      </c>
      <c r="H12" s="2">
        <v>78733</v>
      </c>
      <c r="I12" s="2">
        <v>79035</v>
      </c>
      <c r="J12" t="s">
        <v>22</v>
      </c>
      <c r="K12">
        <f>SUM(C12-B12+F12-E12+I12-H12)/2</f>
        <v>1576</v>
      </c>
      <c r="L12">
        <f>SUM(C12-B12+F12-E12+I12-H12)</f>
        <v>3152</v>
      </c>
      <c r="M12">
        <f>SUM(K12*0.04+K12)</f>
        <v>1639.04</v>
      </c>
    </row>
    <row r="13" spans="1:13" ht="34.5" customHeight="1">
      <c r="A13" s="5" t="s">
        <v>6</v>
      </c>
      <c r="B13" s="9">
        <v>719256</v>
      </c>
      <c r="C13" s="9">
        <v>720719</v>
      </c>
      <c r="D13" s="10"/>
      <c r="E13" s="9">
        <v>27251</v>
      </c>
      <c r="F13" s="9">
        <v>27267</v>
      </c>
      <c r="G13" s="10"/>
      <c r="H13" s="9">
        <v>79068</v>
      </c>
      <c r="I13" s="9">
        <v>79198</v>
      </c>
      <c r="J13" t="s">
        <v>23</v>
      </c>
      <c r="K13">
        <f>SUM(C13-B13+F13-E13+I13-H13)/2</f>
        <v>804.5</v>
      </c>
      <c r="L13">
        <f>SUM(C13-B13+F13-E13+I13-H13)</f>
        <v>1609</v>
      </c>
      <c r="M13">
        <f>SUM(K13*0.04+K13)</f>
        <v>836.68</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dimension ref="A1:M20"/>
  <sheetViews>
    <sheetView workbookViewId="0">
      <selection activeCell="J13" sqref="J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40280</v>
      </c>
      <c r="C3" s="6">
        <v>40284</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721410</v>
      </c>
      <c r="C9" s="9">
        <v>724662</v>
      </c>
      <c r="E9" s="9">
        <v>27287</v>
      </c>
      <c r="F9" s="9">
        <v>27322</v>
      </c>
      <c r="H9" s="9">
        <v>79259</v>
      </c>
      <c r="I9" s="9">
        <v>79713</v>
      </c>
      <c r="J9" t="s">
        <v>19</v>
      </c>
      <c r="K9">
        <f>SUM(C9-B9+F9-E9+I9-H9)/2</f>
        <v>1870.5</v>
      </c>
      <c r="L9">
        <f>SUM(C9-B9+F9-E9+I9-H9)</f>
        <v>3741</v>
      </c>
      <c r="M9">
        <f>SUM(K9*0.04+K9)</f>
        <v>1945.32</v>
      </c>
    </row>
    <row r="10" spans="1:13" ht="34.5" customHeight="1">
      <c r="A10" s="5" t="s">
        <v>3</v>
      </c>
      <c r="B10" s="2">
        <v>724691</v>
      </c>
      <c r="C10" s="2">
        <v>727954</v>
      </c>
      <c r="E10" s="2">
        <v>27338</v>
      </c>
      <c r="F10" s="2">
        <v>27364</v>
      </c>
      <c r="H10" s="2">
        <v>79755</v>
      </c>
      <c r="I10" s="2">
        <v>80009</v>
      </c>
      <c r="J10" t="s">
        <v>20</v>
      </c>
      <c r="K10">
        <f>SUM(C10-B10+F10-E10+I10-H10)/2</f>
        <v>1771.5</v>
      </c>
      <c r="L10">
        <f>SUM(C10-B10+F10-E10+I10-H10)</f>
        <v>3543</v>
      </c>
      <c r="M10">
        <f>SUM(K10*0.04+K10)</f>
        <v>1842.36</v>
      </c>
    </row>
    <row r="11" spans="1:13" ht="34.5" customHeight="1">
      <c r="A11" s="5" t="s">
        <v>4</v>
      </c>
      <c r="B11" s="2">
        <v>728048</v>
      </c>
      <c r="C11" s="2">
        <v>731119</v>
      </c>
      <c r="E11" s="2">
        <v>27386</v>
      </c>
      <c r="F11" s="2">
        <v>27434</v>
      </c>
      <c r="H11" s="2">
        <v>80120</v>
      </c>
      <c r="I11" s="2">
        <v>80518</v>
      </c>
      <c r="J11" t="s">
        <v>21</v>
      </c>
      <c r="K11">
        <f>SUM(C11-B11+F11-E11+I11-H11)/2</f>
        <v>1758.5</v>
      </c>
      <c r="L11">
        <f>SUM(C11-B11+F11-E11+I11-H11)</f>
        <v>3517</v>
      </c>
      <c r="M11">
        <f>SUM(K11*0.04+K11)</f>
        <v>1828.84</v>
      </c>
    </row>
    <row r="12" spans="1:13" ht="34.5" customHeight="1">
      <c r="A12" s="5" t="s">
        <v>5</v>
      </c>
      <c r="B12" s="2">
        <v>731142</v>
      </c>
      <c r="C12" s="2">
        <v>733998</v>
      </c>
      <c r="E12" s="2">
        <v>27452</v>
      </c>
      <c r="F12" s="2">
        <v>27496</v>
      </c>
      <c r="H12" s="2">
        <v>80582</v>
      </c>
      <c r="I12" s="2">
        <v>80905</v>
      </c>
      <c r="J12" t="s">
        <v>22</v>
      </c>
      <c r="K12">
        <f>SUM(C12-B12+F12-E12+I12-H12)/2</f>
        <v>1611.5</v>
      </c>
      <c r="L12">
        <f>SUM(C12-B12+F12-E12+I12-H12)</f>
        <v>3223</v>
      </c>
      <c r="M12">
        <f>SUM(K12*0.04+K12)</f>
        <v>1675.96</v>
      </c>
    </row>
    <row r="13" spans="1:13" ht="34.5" customHeight="1">
      <c r="A13" s="5" t="s">
        <v>6</v>
      </c>
      <c r="B13" s="9">
        <v>734028</v>
      </c>
      <c r="C13" s="9">
        <v>735090</v>
      </c>
      <c r="D13" s="10"/>
      <c r="E13" s="9">
        <v>27514</v>
      </c>
      <c r="F13" s="9">
        <v>27530</v>
      </c>
      <c r="G13" s="10"/>
      <c r="H13" s="9">
        <v>80929</v>
      </c>
      <c r="I13" s="9">
        <v>81124</v>
      </c>
      <c r="J13" t="s">
        <v>23</v>
      </c>
      <c r="K13">
        <f>SUM(C13-B13+F13-E13+I13-H13)/2</f>
        <v>636.5</v>
      </c>
      <c r="L13">
        <f>SUM(C13-B13+F13-E13+I13-H13)</f>
        <v>1273</v>
      </c>
      <c r="M13">
        <f>SUM(K13*0.04+K13)</f>
        <v>661.96</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dimension ref="A1:M20"/>
  <sheetViews>
    <sheetView workbookViewId="0">
      <selection activeCell="I13" sqref="I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40287</v>
      </c>
      <c r="C3" s="6">
        <v>40291</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736193</v>
      </c>
      <c r="C9" s="9">
        <v>739847</v>
      </c>
      <c r="E9" s="9">
        <v>27539</v>
      </c>
      <c r="F9" s="9">
        <v>27584</v>
      </c>
      <c r="H9" s="9">
        <v>81166</v>
      </c>
      <c r="I9" s="9">
        <v>81600</v>
      </c>
      <c r="J9" t="s">
        <v>19</v>
      </c>
      <c r="K9">
        <f>SUM(C9-B9+F9-E9+I9-H9)/2</f>
        <v>2066.5</v>
      </c>
      <c r="L9">
        <f>SUM(C9-B9+F9-E9+I9-H9)</f>
        <v>4133</v>
      </c>
      <c r="M9">
        <f>SUM(K9*0.04+K9)</f>
        <v>2149.16</v>
      </c>
    </row>
    <row r="10" spans="1:13" ht="34.5" customHeight="1">
      <c r="A10" s="5" t="s">
        <v>3</v>
      </c>
      <c r="B10" s="2">
        <v>739869</v>
      </c>
      <c r="C10" s="2">
        <v>743167</v>
      </c>
      <c r="E10" s="2">
        <v>27602</v>
      </c>
      <c r="F10" s="2">
        <v>27639</v>
      </c>
      <c r="H10" s="2">
        <v>81630</v>
      </c>
      <c r="I10" s="2">
        <v>81979</v>
      </c>
      <c r="J10" t="s">
        <v>20</v>
      </c>
      <c r="K10">
        <f>SUM(C10-B10+F10-E10+I10-H10)/2</f>
        <v>1842</v>
      </c>
      <c r="L10">
        <f>SUM(C10-B10+F10-E10+I10-H10)</f>
        <v>3684</v>
      </c>
      <c r="M10">
        <f>SUM(K10*0.04+K10)</f>
        <v>1915.68</v>
      </c>
    </row>
    <row r="11" spans="1:13" ht="34.5" customHeight="1">
      <c r="A11" s="5" t="s">
        <v>4</v>
      </c>
      <c r="B11" s="2">
        <v>743221</v>
      </c>
      <c r="C11" s="2">
        <v>746804</v>
      </c>
      <c r="E11" s="2">
        <v>27664</v>
      </c>
      <c r="F11" s="2">
        <v>27703</v>
      </c>
      <c r="H11" s="2">
        <v>82031</v>
      </c>
      <c r="I11" s="2">
        <v>82513</v>
      </c>
      <c r="J11" t="s">
        <v>21</v>
      </c>
      <c r="K11">
        <f>SUM(C11-B11+F11-E11+I11-H11)/2</f>
        <v>2052</v>
      </c>
      <c r="L11">
        <f>SUM(C11-B11+F11-E11+I11-H11)</f>
        <v>4104</v>
      </c>
      <c r="M11">
        <f>SUM(K11*0.04+K11)</f>
        <v>2134.08</v>
      </c>
    </row>
    <row r="12" spans="1:13" ht="34.5" customHeight="1">
      <c r="A12" s="5" t="s">
        <v>5</v>
      </c>
      <c r="B12" s="2">
        <v>746832</v>
      </c>
      <c r="C12" s="2">
        <v>750076</v>
      </c>
      <c r="E12" s="2">
        <v>27719</v>
      </c>
      <c r="F12" s="2">
        <v>27759</v>
      </c>
      <c r="H12" s="2">
        <v>82584</v>
      </c>
      <c r="I12" s="2">
        <v>82941</v>
      </c>
      <c r="J12" t="s">
        <v>22</v>
      </c>
      <c r="K12">
        <f>SUM(C12-B12+F12-E12+I12-H12)/2</f>
        <v>1820.5</v>
      </c>
      <c r="L12">
        <f>SUM(C12-B12+F12-E12+I12-H12)</f>
        <v>3641</v>
      </c>
      <c r="M12">
        <f>SUM(K12*0.04+K12)</f>
        <v>1893.32</v>
      </c>
    </row>
    <row r="13" spans="1:13" ht="34.5" customHeight="1">
      <c r="A13" s="5" t="s">
        <v>6</v>
      </c>
      <c r="B13" s="9">
        <v>750103</v>
      </c>
      <c r="C13" s="9">
        <v>751543</v>
      </c>
      <c r="D13" s="10"/>
      <c r="E13" s="9">
        <v>27763</v>
      </c>
      <c r="F13" s="9">
        <v>27791</v>
      </c>
      <c r="G13" s="10"/>
      <c r="H13" s="9">
        <v>82977</v>
      </c>
      <c r="I13" s="9">
        <v>83185</v>
      </c>
      <c r="J13" t="s">
        <v>23</v>
      </c>
      <c r="K13">
        <f>SUM(C13-B13+F13-E13+I13-H13)/2</f>
        <v>838</v>
      </c>
      <c r="L13">
        <f>SUM(C13-B13+F13-E13+I13-H13)</f>
        <v>1676</v>
      </c>
      <c r="M13">
        <f>SUM(K13*0.04+K13)</f>
        <v>871.52</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40294</v>
      </c>
      <c r="C3" s="6">
        <v>40298</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752469</v>
      </c>
      <c r="C9" s="9">
        <v>756220</v>
      </c>
      <c r="E9" s="9">
        <v>27796</v>
      </c>
      <c r="F9" s="9">
        <v>27829</v>
      </c>
      <c r="H9" s="9">
        <v>83278</v>
      </c>
      <c r="I9" s="9">
        <v>83876</v>
      </c>
      <c r="J9" t="s">
        <v>19</v>
      </c>
      <c r="K9">
        <f>SUM(C9-B9+F9-E9+I9-H9)/2</f>
        <v>2191</v>
      </c>
      <c r="L9">
        <f>SUM(C9-B9+F9-E9+I9-H9)</f>
        <v>4382</v>
      </c>
      <c r="M9">
        <f>SUM(K9*0.04+K9)</f>
        <v>2278.64</v>
      </c>
    </row>
    <row r="10" spans="1:13" ht="34.5" customHeight="1">
      <c r="A10" s="5" t="s">
        <v>3</v>
      </c>
      <c r="B10" s="2">
        <v>756220</v>
      </c>
      <c r="C10" s="2">
        <v>759987</v>
      </c>
      <c r="E10" s="2">
        <v>27854</v>
      </c>
      <c r="F10" s="2">
        <v>27903</v>
      </c>
      <c r="H10" s="2">
        <v>83876</v>
      </c>
      <c r="I10" s="2">
        <v>84269</v>
      </c>
      <c r="J10" t="s">
        <v>20</v>
      </c>
      <c r="K10">
        <f>SUM(C10-B10+F10-E10+I10-H10)/2</f>
        <v>2104.5</v>
      </c>
      <c r="L10">
        <f>SUM(C10-B10+F10-E10+I10-H10)</f>
        <v>4209</v>
      </c>
      <c r="M10">
        <f>SUM(K10*0.04+K10)</f>
        <v>2188.6799999999998</v>
      </c>
    </row>
    <row r="11" spans="1:13" ht="34.5" customHeight="1">
      <c r="A11" s="5" t="s">
        <v>4</v>
      </c>
      <c r="B11" s="2">
        <v>760027</v>
      </c>
      <c r="C11" s="2">
        <v>763655</v>
      </c>
      <c r="E11" s="2">
        <v>27935</v>
      </c>
      <c r="F11" s="2">
        <v>27983</v>
      </c>
      <c r="H11" s="2">
        <v>84395</v>
      </c>
      <c r="I11" s="2">
        <v>84835</v>
      </c>
      <c r="J11" t="s">
        <v>21</v>
      </c>
      <c r="K11">
        <f>SUM(C11-B11+F11-E11+I11-H11)/2</f>
        <v>2058</v>
      </c>
      <c r="L11">
        <f>SUM(C11-B11+F11-E11+I11-H11)</f>
        <v>4116</v>
      </c>
      <c r="M11">
        <f>SUM(K11*0.04+K11)</f>
        <v>2140.3200000000002</v>
      </c>
    </row>
    <row r="12" spans="1:13" ht="34.5" customHeight="1">
      <c r="A12" s="5" t="s">
        <v>5</v>
      </c>
      <c r="B12" s="2">
        <v>763684</v>
      </c>
      <c r="C12" s="2">
        <v>766748</v>
      </c>
      <c r="E12" s="2">
        <v>27995</v>
      </c>
      <c r="F12" s="2">
        <v>28051</v>
      </c>
      <c r="H12" s="2">
        <v>84947</v>
      </c>
      <c r="I12" s="2">
        <v>85320</v>
      </c>
      <c r="J12" t="s">
        <v>22</v>
      </c>
      <c r="K12">
        <f>SUM(C12-B12+F12-E12+I12-H12)/2</f>
        <v>1746.5</v>
      </c>
      <c r="L12">
        <f>SUM(C12-B12+F12-E12+I12-H12)</f>
        <v>3493</v>
      </c>
      <c r="M12">
        <f>SUM(K12*0.04+K12)</f>
        <v>1816.36</v>
      </c>
    </row>
    <row r="13" spans="1:13" ht="34.5" customHeight="1">
      <c r="A13" s="5" t="s">
        <v>6</v>
      </c>
      <c r="B13" s="9">
        <v>766793</v>
      </c>
      <c r="C13" s="9">
        <v>768045</v>
      </c>
      <c r="D13" s="10"/>
      <c r="E13" s="9">
        <v>28058</v>
      </c>
      <c r="F13" s="9">
        <v>28076</v>
      </c>
      <c r="G13" s="10"/>
      <c r="H13" s="9">
        <v>85355</v>
      </c>
      <c r="I13" s="9">
        <v>85538</v>
      </c>
      <c r="J13" t="s">
        <v>23</v>
      </c>
      <c r="K13">
        <f>SUM(C13-B13+F13-E13+I13-H13)/2</f>
        <v>726.5</v>
      </c>
      <c r="L13">
        <f>SUM(C13-B13+F13-E13+I13-H13)</f>
        <v>1453</v>
      </c>
      <c r="M13">
        <f>SUM(K13*0.04+K13)</f>
        <v>755.56</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dimension ref="A1:M20"/>
  <sheetViews>
    <sheetView workbookViewId="0">
      <selection activeCell="M8" sqref="M8"/>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40154</v>
      </c>
      <c r="C3" s="6">
        <v>40158</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2">
        <v>514940</v>
      </c>
      <c r="C9" s="2">
        <v>518022</v>
      </c>
      <c r="E9" s="2">
        <v>22058</v>
      </c>
      <c r="F9" s="2">
        <v>22090</v>
      </c>
      <c r="H9" s="2">
        <v>54340</v>
      </c>
      <c r="I9" s="2">
        <v>54751</v>
      </c>
      <c r="J9" t="s">
        <v>19</v>
      </c>
      <c r="K9">
        <f>SUM(C9-B9+F9-E9+I9-H9)/2</f>
        <v>1762.5</v>
      </c>
      <c r="L9">
        <f>SUM(C9-B9+F9-E9+I9-H9)</f>
        <v>3525</v>
      </c>
      <c r="M9">
        <f>SUM(K9*0.04+K9)</f>
        <v>1833</v>
      </c>
    </row>
    <row r="10" spans="1:13" ht="34.5" customHeight="1">
      <c r="A10" s="5" t="s">
        <v>3</v>
      </c>
      <c r="B10" s="2">
        <v>518024</v>
      </c>
      <c r="C10" s="2">
        <v>521389</v>
      </c>
      <c r="E10" s="2">
        <v>22108</v>
      </c>
      <c r="F10" s="2">
        <v>22148</v>
      </c>
      <c r="H10" s="2">
        <v>54857</v>
      </c>
      <c r="I10" s="2">
        <v>55297</v>
      </c>
      <c r="J10" t="s">
        <v>20</v>
      </c>
      <c r="K10">
        <f>SUM(C10-B10+F10-E10+I10-H10)/2</f>
        <v>1922.5</v>
      </c>
      <c r="L10">
        <f>SUM(C10-B10+F10-E10+I10-H10)</f>
        <v>3845</v>
      </c>
      <c r="M10">
        <f>SUM(K10*0.04+K10)</f>
        <v>1999.4</v>
      </c>
    </row>
    <row r="11" spans="1:13" ht="34.5" customHeight="1">
      <c r="A11" s="5" t="s">
        <v>4</v>
      </c>
      <c r="B11" s="2">
        <v>521402</v>
      </c>
      <c r="C11" s="2">
        <v>523677</v>
      </c>
      <c r="E11" s="2">
        <v>22171</v>
      </c>
      <c r="F11" s="2">
        <v>22215</v>
      </c>
      <c r="H11" s="2">
        <v>55397</v>
      </c>
      <c r="I11" s="2">
        <v>55625</v>
      </c>
      <c r="J11" t="s">
        <v>21</v>
      </c>
      <c r="K11">
        <f>SUM(C11-B11+F11-E11+I11-H11)/2</f>
        <v>1273.5</v>
      </c>
      <c r="L11">
        <f>SUM(C11-B11+F11-E11+I11-H11)</f>
        <v>2547</v>
      </c>
      <c r="M11">
        <f>SUM(K11*0.04+K11)</f>
        <v>1324.44</v>
      </c>
    </row>
    <row r="12" spans="1:13" ht="34.5" customHeight="1">
      <c r="A12" s="5" t="s">
        <v>5</v>
      </c>
      <c r="B12" s="2">
        <v>523703</v>
      </c>
      <c r="C12" s="2">
        <v>525265</v>
      </c>
      <c r="E12" s="2">
        <v>22230</v>
      </c>
      <c r="F12" s="2">
        <v>22243</v>
      </c>
      <c r="H12" s="2">
        <v>55696</v>
      </c>
      <c r="I12" s="2">
        <v>55828</v>
      </c>
      <c r="J12" t="s">
        <v>22</v>
      </c>
      <c r="K12">
        <f>SUM(C12-B12+F12-E12+I12-H12)/2</f>
        <v>853.5</v>
      </c>
      <c r="L12">
        <f>SUM(C12-B12+F12-E12+I12-H12)</f>
        <v>1707</v>
      </c>
      <c r="M12">
        <f>SUM(K12*0.04+K12)</f>
        <v>887.64</v>
      </c>
    </row>
    <row r="13" spans="1:13" ht="34.5" customHeight="1">
      <c r="A13" s="5" t="s">
        <v>6</v>
      </c>
      <c r="B13" s="2">
        <v>525299</v>
      </c>
      <c r="C13" s="2">
        <v>526322</v>
      </c>
      <c r="E13" s="2">
        <v>22265</v>
      </c>
      <c r="F13" s="2">
        <v>22279</v>
      </c>
      <c r="H13" s="2">
        <v>55876</v>
      </c>
      <c r="I13" s="2">
        <v>55983</v>
      </c>
      <c r="J13" t="s">
        <v>23</v>
      </c>
      <c r="K13">
        <f>SUM(C13-B13+F13-E13+I13-H13)/2</f>
        <v>572</v>
      </c>
      <c r="L13">
        <f>SUM(C13-B13+F13-E13+I13-H13)</f>
        <v>1144</v>
      </c>
      <c r="M13">
        <f>SUM(K13*0.04+K13)</f>
        <v>594.88</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dimension ref="A1:M20"/>
  <sheetViews>
    <sheetView workbookViewId="0">
      <selection activeCell="C10" sqref="C10"/>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40301</v>
      </c>
      <c r="C3" s="6">
        <v>40305</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768813</v>
      </c>
      <c r="C9" s="9">
        <v>771371</v>
      </c>
      <c r="E9" s="9">
        <v>28106</v>
      </c>
      <c r="F9" s="9">
        <v>28145</v>
      </c>
      <c r="H9" s="9">
        <v>85625</v>
      </c>
      <c r="I9" s="9">
        <v>85638</v>
      </c>
      <c r="J9" t="s">
        <v>19</v>
      </c>
      <c r="K9">
        <f>SUM(C9-B9+F9-E9+I9-H9)/2</f>
        <v>1305</v>
      </c>
      <c r="L9">
        <f>SUM(C9-B9+F9-E9+I9-H9)</f>
        <v>2610</v>
      </c>
      <c r="M9">
        <f>SUM(K9*0.04+K9)</f>
        <v>1357.2</v>
      </c>
    </row>
    <row r="10" spans="1:13" ht="34.5" customHeight="1">
      <c r="A10" s="5" t="s">
        <v>3</v>
      </c>
      <c r="B10" s="2">
        <v>771402</v>
      </c>
      <c r="C10" s="2">
        <v>773420</v>
      </c>
      <c r="E10" s="2">
        <v>28174</v>
      </c>
      <c r="F10" s="2">
        <v>28191</v>
      </c>
      <c r="H10" s="2">
        <v>85973</v>
      </c>
      <c r="I10" s="2">
        <v>86199</v>
      </c>
      <c r="J10" t="s">
        <v>20</v>
      </c>
      <c r="K10">
        <f>SUM(C10-B10+F10-E10+I10-H10)/2</f>
        <v>1130.5</v>
      </c>
      <c r="L10">
        <f>SUM(C10-B10+F10-E10+I10-H10)</f>
        <v>2261</v>
      </c>
      <c r="M10">
        <f>SUM(K10*0.04+K10)</f>
        <v>1175.72</v>
      </c>
    </row>
    <row r="11" spans="1:13" ht="34.5" customHeight="1">
      <c r="A11" s="5" t="s">
        <v>4</v>
      </c>
      <c r="B11" s="2">
        <v>773774</v>
      </c>
      <c r="C11" s="2">
        <v>775547</v>
      </c>
      <c r="E11" s="2">
        <v>28208</v>
      </c>
      <c r="F11" s="2">
        <v>28232</v>
      </c>
      <c r="H11" s="2">
        <v>86284</v>
      </c>
      <c r="I11" s="2">
        <v>86515</v>
      </c>
      <c r="J11" t="s">
        <v>21</v>
      </c>
      <c r="K11">
        <f>SUM(C11-B11+F11-E11+I11-H11)/2</f>
        <v>1014</v>
      </c>
      <c r="L11">
        <f>SUM(C11-B11+F11-E11+I11-H11)</f>
        <v>2028</v>
      </c>
      <c r="M11">
        <f>SUM(K11*0.04+K11)</f>
        <v>1054.56</v>
      </c>
    </row>
    <row r="12" spans="1:13" ht="34.5" customHeight="1">
      <c r="A12" s="5" t="s">
        <v>5</v>
      </c>
      <c r="B12" s="2">
        <v>775577</v>
      </c>
      <c r="C12" s="2">
        <v>776024</v>
      </c>
      <c r="E12" s="2">
        <v>28252</v>
      </c>
      <c r="F12" s="2">
        <v>28273</v>
      </c>
      <c r="H12" s="2">
        <v>86545</v>
      </c>
      <c r="I12" s="2">
        <v>86589</v>
      </c>
      <c r="J12" t="s">
        <v>22</v>
      </c>
      <c r="K12">
        <f>SUM(C12-B12+F12-E12+I12-H12)/2</f>
        <v>256</v>
      </c>
      <c r="L12">
        <f>SUM(C12-B12+F12-E12+I12-H12)</f>
        <v>512</v>
      </c>
      <c r="M12">
        <f>SUM(K12*0.04+K12)</f>
        <v>266.24</v>
      </c>
    </row>
    <row r="13" spans="1:13" ht="34.5" customHeight="1">
      <c r="A13" s="5" t="s">
        <v>6</v>
      </c>
      <c r="B13" s="9">
        <v>776062</v>
      </c>
      <c r="C13" s="9">
        <v>776375</v>
      </c>
      <c r="D13" s="10"/>
      <c r="E13" s="9">
        <v>28281</v>
      </c>
      <c r="F13" s="9">
        <v>28291</v>
      </c>
      <c r="G13" s="10"/>
      <c r="H13" s="9">
        <v>86611</v>
      </c>
      <c r="I13" s="9">
        <v>86639</v>
      </c>
      <c r="J13" t="s">
        <v>23</v>
      </c>
      <c r="K13">
        <f>SUM(C13-B13+F13-E13+I13-H13)/2</f>
        <v>175.5</v>
      </c>
      <c r="L13">
        <f>SUM(C13-B13+F13-E13+I13-H13)</f>
        <v>351</v>
      </c>
      <c r="M13">
        <f>SUM(K13*0.04+K13)</f>
        <v>182.52</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dimension ref="A1:M20"/>
  <sheetViews>
    <sheetView workbookViewId="0">
      <selection activeCell="I14" sqref="I14"/>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40308</v>
      </c>
      <c r="C3" s="6">
        <v>40312</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776401</v>
      </c>
      <c r="C9" s="9">
        <v>776837</v>
      </c>
      <c r="E9" s="9">
        <v>28297</v>
      </c>
      <c r="F9" s="9">
        <v>28310</v>
      </c>
      <c r="H9" s="9">
        <v>86664</v>
      </c>
      <c r="I9" s="9">
        <v>86714</v>
      </c>
      <c r="J9" t="s">
        <v>19</v>
      </c>
      <c r="K9">
        <f>SUM(C9-B9+F9-E9+I9-H9)/2</f>
        <v>249.5</v>
      </c>
      <c r="L9">
        <f>SUM(C9-B9+F9-E9+I9-H9)</f>
        <v>499</v>
      </c>
      <c r="M9">
        <f>SUM(K9*0.04+K9)</f>
        <v>259.48</v>
      </c>
    </row>
    <row r="10" spans="1:13" ht="34.5" customHeight="1">
      <c r="A10" s="5" t="s">
        <v>3</v>
      </c>
      <c r="B10" s="2">
        <v>776872</v>
      </c>
      <c r="C10" s="2">
        <v>777373</v>
      </c>
      <c r="E10" s="2">
        <v>28318</v>
      </c>
      <c r="F10" s="2">
        <v>28320</v>
      </c>
      <c r="H10" s="2">
        <v>86742</v>
      </c>
      <c r="I10" s="2">
        <v>86779</v>
      </c>
      <c r="J10" t="s">
        <v>20</v>
      </c>
      <c r="K10">
        <f>SUM(C10-B10+F10-E10+I10-H10)/2</f>
        <v>270</v>
      </c>
      <c r="L10">
        <f>SUM(C10-B10+F10-E10+I10-H10)</f>
        <v>540</v>
      </c>
      <c r="M10">
        <f>SUM(K10*0.04+K10)</f>
        <v>280.8</v>
      </c>
    </row>
    <row r="11" spans="1:13" ht="34.5" customHeight="1">
      <c r="A11" s="5" t="s">
        <v>4</v>
      </c>
      <c r="B11" s="2">
        <v>777396</v>
      </c>
      <c r="C11" s="2">
        <v>779201</v>
      </c>
      <c r="E11" s="2">
        <v>28334</v>
      </c>
      <c r="F11" s="2">
        <v>28341</v>
      </c>
      <c r="H11" s="2">
        <v>86801</v>
      </c>
      <c r="I11" s="2">
        <v>86876</v>
      </c>
      <c r="J11" t="s">
        <v>21</v>
      </c>
      <c r="K11">
        <f>SUM(C11-B11+F11-E11+I11-H11)/2</f>
        <v>943.5</v>
      </c>
      <c r="L11">
        <f>SUM(C11-B11+F11-E11+I11-H11)</f>
        <v>1887</v>
      </c>
      <c r="M11">
        <f>SUM(K11*0.04+K11)</f>
        <v>981.24</v>
      </c>
    </row>
    <row r="12" spans="1:13" ht="34.5" customHeight="1">
      <c r="A12" s="5" t="s">
        <v>5</v>
      </c>
      <c r="B12" s="2">
        <v>779238</v>
      </c>
      <c r="C12" s="2">
        <v>780951</v>
      </c>
      <c r="E12" s="2">
        <v>28357</v>
      </c>
      <c r="F12" s="2">
        <v>28380</v>
      </c>
      <c r="H12" s="2">
        <v>86899</v>
      </c>
      <c r="I12" s="2">
        <v>86995</v>
      </c>
      <c r="J12" t="s">
        <v>22</v>
      </c>
      <c r="K12">
        <f>SUM(C12-B12+F12-E12+I12-H12)/2</f>
        <v>916</v>
      </c>
      <c r="L12">
        <f>SUM(C12-B12+F12-E12+I12-H12)</f>
        <v>1832</v>
      </c>
      <c r="M12">
        <f>SUM(K12*0.04+K12)</f>
        <v>952.64</v>
      </c>
    </row>
    <row r="13" spans="1:13" ht="34.5" customHeight="1">
      <c r="A13" s="5" t="s">
        <v>6</v>
      </c>
      <c r="B13" s="9">
        <v>780989</v>
      </c>
      <c r="C13" s="9">
        <v>781512</v>
      </c>
      <c r="D13" s="10"/>
      <c r="E13" s="9">
        <v>28396</v>
      </c>
      <c r="F13" s="9">
        <v>28407</v>
      </c>
      <c r="G13" s="10"/>
      <c r="H13" s="9">
        <v>87089</v>
      </c>
      <c r="I13" s="9">
        <v>87131</v>
      </c>
      <c r="J13" t="s">
        <v>23</v>
      </c>
      <c r="K13">
        <f>SUM(C13-B13+F13-E13+I13-H13)/2</f>
        <v>288</v>
      </c>
      <c r="L13">
        <f>SUM(C13-B13+F13-E13+I13-H13)</f>
        <v>576</v>
      </c>
      <c r="M13">
        <f>SUM(K13*0.04+K13)</f>
        <v>299.52</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40315</v>
      </c>
      <c r="C3" s="6">
        <v>40319</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781739</v>
      </c>
      <c r="C9" s="9">
        <v>783653</v>
      </c>
      <c r="E9" s="9">
        <v>28420</v>
      </c>
      <c r="F9" s="9">
        <v>28456</v>
      </c>
      <c r="H9" s="9">
        <v>87156</v>
      </c>
      <c r="I9" s="9">
        <v>87275</v>
      </c>
      <c r="J9" t="s">
        <v>19</v>
      </c>
      <c r="K9">
        <f>SUM(C9-B9+F9-E9+I9-H9)/2</f>
        <v>1034.5</v>
      </c>
      <c r="L9">
        <f>SUM(C9-B9+F9-E9+I9-H9)</f>
        <v>2069</v>
      </c>
      <c r="M9">
        <f>SUM(K9*0.04+K9)</f>
        <v>1075.8800000000001</v>
      </c>
    </row>
    <row r="10" spans="1:13" ht="34.5" customHeight="1">
      <c r="A10" s="5" t="s">
        <v>3</v>
      </c>
      <c r="B10" s="2">
        <v>783673</v>
      </c>
      <c r="C10" s="2">
        <v>785553</v>
      </c>
      <c r="E10" s="2">
        <v>28484</v>
      </c>
      <c r="F10" s="2">
        <v>28499</v>
      </c>
      <c r="H10" s="2">
        <v>87310</v>
      </c>
      <c r="I10" s="2">
        <v>87496</v>
      </c>
      <c r="J10" t="s">
        <v>20</v>
      </c>
      <c r="K10">
        <f>SUM(C10-B10+F10-E10+I10-H10)/2</f>
        <v>1040.5</v>
      </c>
      <c r="L10">
        <f>SUM(C10-B10+F10-E10+I10-H10)</f>
        <v>2081</v>
      </c>
      <c r="M10">
        <f>SUM(K10*0.04+K10)</f>
        <v>1082.1199999999999</v>
      </c>
    </row>
    <row r="11" spans="1:13" ht="34.5" customHeight="1">
      <c r="A11" s="5" t="s">
        <v>4</v>
      </c>
      <c r="B11" s="2">
        <v>785596</v>
      </c>
      <c r="C11" s="2">
        <v>787399</v>
      </c>
      <c r="E11" s="2">
        <v>28525</v>
      </c>
      <c r="F11" s="2">
        <v>28557</v>
      </c>
      <c r="H11" s="2">
        <v>87532</v>
      </c>
      <c r="I11" s="2">
        <v>87675</v>
      </c>
      <c r="J11" t="s">
        <v>21</v>
      </c>
      <c r="K11">
        <f>SUM(C11-B11+F11-E11+I11-H11)/2</f>
        <v>989</v>
      </c>
      <c r="L11">
        <f>SUM(C11-B11+F11-E11+I11-H11)</f>
        <v>1978</v>
      </c>
      <c r="M11">
        <f>SUM(K11*0.04+K11)</f>
        <v>1028.56</v>
      </c>
    </row>
    <row r="12" spans="1:13" ht="34.5" customHeight="1">
      <c r="A12" s="5" t="s">
        <v>5</v>
      </c>
      <c r="B12" s="2">
        <v>787424</v>
      </c>
      <c r="C12" s="2">
        <v>788914</v>
      </c>
      <c r="E12" s="2">
        <v>28569</v>
      </c>
      <c r="F12" s="2">
        <v>28591</v>
      </c>
      <c r="H12" s="2">
        <v>87721</v>
      </c>
      <c r="I12" s="2">
        <v>87877</v>
      </c>
      <c r="J12" t="s">
        <v>22</v>
      </c>
      <c r="K12">
        <f>SUM(C12-B12+F12-E12+I12-H12)/2</f>
        <v>834</v>
      </c>
      <c r="L12">
        <f>SUM(C12-B12+F12-E12+I12-H12)</f>
        <v>1668</v>
      </c>
      <c r="M12">
        <f>SUM(K12*0.04+K12)</f>
        <v>867.36</v>
      </c>
    </row>
    <row r="13" spans="1:13" ht="34.5" customHeight="1">
      <c r="A13" s="5" t="s">
        <v>6</v>
      </c>
      <c r="B13" s="9">
        <v>788932</v>
      </c>
      <c r="C13" s="9">
        <v>789496</v>
      </c>
      <c r="D13" s="10"/>
      <c r="E13" s="9">
        <v>28603</v>
      </c>
      <c r="F13" s="9">
        <v>28614</v>
      </c>
      <c r="G13" s="10"/>
      <c r="H13" s="9">
        <v>87909</v>
      </c>
      <c r="I13" s="9">
        <v>87991</v>
      </c>
      <c r="J13" t="s">
        <v>23</v>
      </c>
      <c r="K13">
        <f>SUM(C13-B13+F13-E13+I13-H13)/2</f>
        <v>328.5</v>
      </c>
      <c r="L13">
        <f>SUM(C13-B13+F13-E13+I13-H13)</f>
        <v>657</v>
      </c>
      <c r="M13">
        <f>SUM(K13*0.04+K13)</f>
        <v>341.64</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dimension ref="A1:M20"/>
  <sheetViews>
    <sheetView workbookViewId="0">
      <selection activeCell="J13" sqref="J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40322</v>
      </c>
      <c r="C3" s="6">
        <v>40326</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789776</v>
      </c>
      <c r="C9" s="9">
        <v>791684</v>
      </c>
      <c r="E9" s="9">
        <v>28625</v>
      </c>
      <c r="F9" s="9">
        <v>28656</v>
      </c>
      <c r="H9" s="9">
        <v>88003</v>
      </c>
      <c r="I9" s="9">
        <v>88182</v>
      </c>
      <c r="J9" t="s">
        <v>19</v>
      </c>
      <c r="K9">
        <f>SUM(C9-B9+F9-E9+I9-H9)/2</f>
        <v>1059</v>
      </c>
      <c r="L9">
        <f>SUM(C9-B9+F9-E9+I9-H9)</f>
        <v>2118</v>
      </c>
      <c r="M9">
        <f>SUM(K9*0.04+K9)</f>
        <v>1101.3599999999999</v>
      </c>
    </row>
    <row r="10" spans="1:13" ht="34.5" customHeight="1">
      <c r="A10" s="5" t="s">
        <v>3</v>
      </c>
      <c r="B10" s="2">
        <v>791706</v>
      </c>
      <c r="C10" s="2">
        <v>793558</v>
      </c>
      <c r="E10" s="2">
        <v>28670</v>
      </c>
      <c r="F10" s="2">
        <v>28689</v>
      </c>
      <c r="H10" s="2">
        <v>88207</v>
      </c>
      <c r="I10" s="2">
        <v>88396</v>
      </c>
      <c r="J10" t="s">
        <v>20</v>
      </c>
      <c r="K10">
        <f>SUM(C10-B10+F10-E10+I10-H10)/2</f>
        <v>1030</v>
      </c>
      <c r="L10">
        <f>SUM(C10-B10+F10-E10+I10-H10)</f>
        <v>2060</v>
      </c>
      <c r="M10">
        <f>SUM(K10*0.04+K10)</f>
        <v>1071.2</v>
      </c>
    </row>
    <row r="11" spans="1:13" ht="34.5" customHeight="1">
      <c r="A11" s="5" t="s">
        <v>4</v>
      </c>
      <c r="B11" s="2">
        <v>793581</v>
      </c>
      <c r="C11" s="2">
        <v>795578</v>
      </c>
      <c r="E11" s="2">
        <v>28695</v>
      </c>
      <c r="F11" s="2">
        <v>28726</v>
      </c>
      <c r="H11" s="2">
        <v>88447</v>
      </c>
      <c r="I11" s="2">
        <v>88630</v>
      </c>
      <c r="J11" t="s">
        <v>21</v>
      </c>
      <c r="K11">
        <f>SUM(C11-B11+F11-E11+I11-H11)/2</f>
        <v>1105.5</v>
      </c>
      <c r="L11">
        <f>SUM(C11-B11+F11-E11+I11-H11)</f>
        <v>2211</v>
      </c>
      <c r="M11">
        <f>SUM(K11*0.04+K11)</f>
        <v>1149.72</v>
      </c>
    </row>
    <row r="12" spans="1:13" ht="34.5" customHeight="1">
      <c r="A12" s="5" t="s">
        <v>5</v>
      </c>
      <c r="B12" s="2">
        <v>795614</v>
      </c>
      <c r="C12" s="2">
        <v>797446</v>
      </c>
      <c r="E12" s="2">
        <v>28749</v>
      </c>
      <c r="F12" s="2">
        <v>28771</v>
      </c>
      <c r="H12" s="2">
        <v>88684</v>
      </c>
      <c r="I12" s="2">
        <v>88893</v>
      </c>
      <c r="J12" t="s">
        <v>22</v>
      </c>
      <c r="K12">
        <f>SUM(C12-B12+F12-E12+I12-H12)/2</f>
        <v>1031.5</v>
      </c>
      <c r="L12">
        <f>SUM(C12-B12+F12-E12+I12-H12)</f>
        <v>2063</v>
      </c>
      <c r="M12">
        <f>SUM(K12*0.04+K12)</f>
        <v>1072.76</v>
      </c>
    </row>
    <row r="13" spans="1:13" ht="34.5" customHeight="1">
      <c r="A13" s="5" t="s">
        <v>6</v>
      </c>
      <c r="B13" s="9">
        <v>797446</v>
      </c>
      <c r="C13" s="9">
        <v>797928</v>
      </c>
      <c r="D13" s="10"/>
      <c r="E13" s="9">
        <v>28771</v>
      </c>
      <c r="F13" s="9">
        <v>28776</v>
      </c>
      <c r="G13" s="10"/>
      <c r="H13" s="9">
        <v>88928</v>
      </c>
      <c r="I13" s="9">
        <v>88998</v>
      </c>
      <c r="J13" t="s">
        <v>23</v>
      </c>
      <c r="K13">
        <f>SUM(C13-B13+F13-E13+I13-H13)/2</f>
        <v>278.5</v>
      </c>
      <c r="L13">
        <f>SUM(C13-B13+F13-E13+I13-H13)</f>
        <v>557</v>
      </c>
      <c r="M13">
        <f>SUM(K13*0.04+K13)</f>
        <v>289.64</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dimension ref="A1:M20"/>
  <sheetViews>
    <sheetView workbookViewId="0">
      <selection activeCell="B10" sqref="B10"/>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40329</v>
      </c>
      <c r="C3" s="6">
        <v>40333</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8"/>
      <c r="C9" s="8"/>
      <c r="E9" s="8"/>
      <c r="F9" s="8"/>
      <c r="H9" s="8"/>
      <c r="I9" s="8"/>
      <c r="J9" t="s">
        <v>19</v>
      </c>
      <c r="K9">
        <f>SUM(C9-B9+F9-E9+I9-H9)/2</f>
        <v>0</v>
      </c>
      <c r="L9">
        <f>SUM(C9-B9+F9-E9+I9-H9)</f>
        <v>0</v>
      </c>
      <c r="M9">
        <f>SUM(K9*0.04+K9)</f>
        <v>0</v>
      </c>
    </row>
    <row r="10" spans="1:13" ht="34.5" customHeight="1">
      <c r="A10" s="5" t="s">
        <v>3</v>
      </c>
      <c r="B10" s="2">
        <v>798214</v>
      </c>
      <c r="C10" s="2">
        <v>799953</v>
      </c>
      <c r="E10" s="2">
        <v>28798</v>
      </c>
      <c r="F10" s="2">
        <v>28819</v>
      </c>
      <c r="H10" s="2">
        <v>89041</v>
      </c>
      <c r="I10" s="2">
        <v>89206</v>
      </c>
      <c r="J10" t="s">
        <v>20</v>
      </c>
      <c r="K10">
        <f>SUM(C10-B10+F10-E10+I10-H10)/2</f>
        <v>962.5</v>
      </c>
      <c r="L10">
        <f>SUM(C10-B10+F10-E10+I10-H10)</f>
        <v>1925</v>
      </c>
      <c r="M10">
        <f>SUM(K10*0.04+K10)</f>
        <v>1001</v>
      </c>
    </row>
    <row r="11" spans="1:13" ht="34.5" customHeight="1">
      <c r="A11" s="5" t="s">
        <v>4</v>
      </c>
      <c r="B11" s="2">
        <v>799977</v>
      </c>
      <c r="C11" s="2">
        <v>802057</v>
      </c>
      <c r="E11" s="2">
        <v>28833</v>
      </c>
      <c r="F11" s="2">
        <v>28849</v>
      </c>
      <c r="H11" s="2">
        <v>89249</v>
      </c>
      <c r="I11" s="2">
        <v>89405</v>
      </c>
      <c r="J11" t="s">
        <v>21</v>
      </c>
      <c r="K11">
        <f>SUM(C11-B11+F11-E11+I11-H11)/2</f>
        <v>1126</v>
      </c>
      <c r="L11">
        <f>SUM(C11-B11+F11-E11+I11-H11)</f>
        <v>2252</v>
      </c>
      <c r="M11">
        <f>SUM(K11*0.04+K11)</f>
        <v>1171.04</v>
      </c>
    </row>
    <row r="12" spans="1:13" ht="34.5" customHeight="1">
      <c r="A12" s="5" t="s">
        <v>5</v>
      </c>
      <c r="B12" s="2">
        <v>802096</v>
      </c>
      <c r="C12" s="2">
        <v>803976</v>
      </c>
      <c r="E12" s="2">
        <v>28862</v>
      </c>
      <c r="F12" s="2">
        <v>28873</v>
      </c>
      <c r="H12" s="2">
        <v>89470</v>
      </c>
      <c r="I12" s="2">
        <v>89635</v>
      </c>
      <c r="J12" t="s">
        <v>22</v>
      </c>
      <c r="K12">
        <f>SUM(C12-B12+F12-E12+I12-H12)/2</f>
        <v>1028</v>
      </c>
      <c r="L12">
        <f>SUM(C12-B12+F12-E12+I12-H12)</f>
        <v>2056</v>
      </c>
      <c r="M12">
        <f>SUM(K12*0.04+K12)</f>
        <v>1069.1199999999999</v>
      </c>
    </row>
    <row r="13" spans="1:13" ht="34.5" customHeight="1">
      <c r="A13" s="5" t="s">
        <v>6</v>
      </c>
      <c r="B13" s="9">
        <v>804002</v>
      </c>
      <c r="C13" s="9">
        <v>804470</v>
      </c>
      <c r="D13" s="10"/>
      <c r="E13" s="9">
        <v>28882</v>
      </c>
      <c r="F13" s="9">
        <v>28895</v>
      </c>
      <c r="G13" s="10"/>
      <c r="H13" s="9">
        <v>89668</v>
      </c>
      <c r="I13" s="9">
        <v>89731</v>
      </c>
      <c r="J13" t="s">
        <v>23</v>
      </c>
      <c r="K13">
        <f>SUM(C13-B13+F13-E13+I13-H13)/2</f>
        <v>272</v>
      </c>
      <c r="L13">
        <f>SUM(C13-B13+F13-E13+I13-H13)</f>
        <v>544</v>
      </c>
      <c r="M13">
        <f>SUM(K13*0.04+K13)</f>
        <v>282.88</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dimension ref="A1:M20"/>
  <sheetViews>
    <sheetView workbookViewId="0">
      <selection activeCell="J13" sqref="J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40336</v>
      </c>
      <c r="C3" s="6">
        <v>40340</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804830</v>
      </c>
      <c r="C9" s="9">
        <v>806771</v>
      </c>
      <c r="E9" s="9">
        <v>28903</v>
      </c>
      <c r="F9" s="9">
        <v>28918</v>
      </c>
      <c r="H9" s="9">
        <v>89781</v>
      </c>
      <c r="I9" s="9">
        <v>89935</v>
      </c>
      <c r="J9" t="s">
        <v>19</v>
      </c>
      <c r="K9">
        <f>SUM(C9-B9+F9-E9+I9-H9)/2</f>
        <v>1055</v>
      </c>
      <c r="L9">
        <f>SUM(C9-B9+F9-E9+I9-H9)</f>
        <v>2110</v>
      </c>
      <c r="M9">
        <f>SUM(K9*0.04+K9)</f>
        <v>1097.2</v>
      </c>
    </row>
    <row r="10" spans="1:13" ht="34.5" customHeight="1">
      <c r="A10" s="5" t="s">
        <v>3</v>
      </c>
      <c r="B10" s="2">
        <v>806792</v>
      </c>
      <c r="C10" s="2">
        <v>808650</v>
      </c>
      <c r="E10" s="2">
        <v>28929</v>
      </c>
      <c r="F10" s="2">
        <v>28952</v>
      </c>
      <c r="H10" s="2">
        <v>89982</v>
      </c>
      <c r="I10" s="2">
        <v>90254</v>
      </c>
      <c r="J10" t="s">
        <v>20</v>
      </c>
      <c r="K10">
        <f>SUM(C10-B10+F10-E10+I10-H10)/2</f>
        <v>1076.5</v>
      </c>
      <c r="L10">
        <f>SUM(C10-B10+F10-E10+I10-H10)</f>
        <v>2153</v>
      </c>
      <c r="M10">
        <f>SUM(K10*0.04+K10)</f>
        <v>1119.56</v>
      </c>
    </row>
    <row r="11" spans="1:13" ht="34.5" customHeight="1">
      <c r="A11" s="5" t="s">
        <v>4</v>
      </c>
      <c r="B11" s="2">
        <v>808672</v>
      </c>
      <c r="C11" s="2">
        <v>810388</v>
      </c>
      <c r="E11" s="2">
        <v>28967</v>
      </c>
      <c r="F11" s="2">
        <v>28991</v>
      </c>
      <c r="H11" s="2">
        <v>90276</v>
      </c>
      <c r="I11" s="2">
        <v>90467</v>
      </c>
      <c r="J11" t="s">
        <v>21</v>
      </c>
      <c r="K11">
        <f>SUM(C11-B11+F11-E11+I11-H11)/2</f>
        <v>965.5</v>
      </c>
      <c r="L11">
        <f>SUM(C11-B11+F11-E11+I11-H11)</f>
        <v>1931</v>
      </c>
      <c r="M11">
        <f>SUM(K11*0.04+K11)</f>
        <v>1004.12</v>
      </c>
    </row>
    <row r="12" spans="1:13" ht="34.5" customHeight="1">
      <c r="A12" s="5" t="s">
        <v>5</v>
      </c>
      <c r="B12" s="2">
        <v>810415</v>
      </c>
      <c r="C12" s="2">
        <v>812219</v>
      </c>
      <c r="E12" s="2">
        <v>28996</v>
      </c>
      <c r="F12" s="2">
        <v>29026</v>
      </c>
      <c r="H12" s="2">
        <v>90541</v>
      </c>
      <c r="I12" s="2">
        <v>90715</v>
      </c>
      <c r="J12" t="s">
        <v>22</v>
      </c>
      <c r="K12">
        <f>SUM(C12-B12+F12-E12+I12-H12)/2</f>
        <v>1004</v>
      </c>
      <c r="L12">
        <f>SUM(C12-B12+F12-E12+I12-H12)</f>
        <v>2008</v>
      </c>
      <c r="M12">
        <f>SUM(K12*0.04+K12)</f>
        <v>1044.1600000000001</v>
      </c>
    </row>
    <row r="13" spans="1:13" ht="34.5" customHeight="1">
      <c r="A13" s="5" t="s">
        <v>6</v>
      </c>
      <c r="B13" s="9">
        <v>812242</v>
      </c>
      <c r="C13" s="9">
        <v>812821</v>
      </c>
      <c r="D13" s="10"/>
      <c r="E13" s="9">
        <v>29045</v>
      </c>
      <c r="F13" s="9">
        <v>29053</v>
      </c>
      <c r="G13" s="10"/>
      <c r="H13" s="9">
        <v>90743</v>
      </c>
      <c r="I13" s="9">
        <v>90815</v>
      </c>
      <c r="J13" t="s">
        <v>23</v>
      </c>
      <c r="K13">
        <f>SUM(C13-B13+F13-E13+I13-H13)/2</f>
        <v>329.5</v>
      </c>
      <c r="L13">
        <f>SUM(C13-B13+F13-E13+I13-H13)</f>
        <v>659</v>
      </c>
      <c r="M13">
        <f>SUM(K13*0.04+K13)</f>
        <v>342.68</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40343</v>
      </c>
      <c r="C3" s="6">
        <v>40347</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813106</v>
      </c>
      <c r="C9" s="9">
        <v>815204</v>
      </c>
      <c r="E9" s="9">
        <v>29067</v>
      </c>
      <c r="F9" s="9">
        <v>29080</v>
      </c>
      <c r="H9" s="9">
        <v>90879</v>
      </c>
      <c r="I9" s="9">
        <v>91061</v>
      </c>
      <c r="J9" t="s">
        <v>19</v>
      </c>
      <c r="K9">
        <f>SUM(C9-B9+F9-E9+I9-H9)/2</f>
        <v>1146.5</v>
      </c>
      <c r="L9">
        <f>SUM(C9-B9+F9-E9+I9-H9)</f>
        <v>2293</v>
      </c>
      <c r="M9">
        <f>SUM(K9*0.04+K9)</f>
        <v>1192.3599999999999</v>
      </c>
    </row>
    <row r="10" spans="1:13" ht="34.5" customHeight="1">
      <c r="A10" s="5" t="s">
        <v>3</v>
      </c>
      <c r="B10" s="2">
        <v>815259</v>
      </c>
      <c r="C10" s="2">
        <v>817125</v>
      </c>
      <c r="E10" s="2">
        <v>29097</v>
      </c>
      <c r="F10" s="2">
        <v>29113</v>
      </c>
      <c r="H10" s="2">
        <v>91118</v>
      </c>
      <c r="I10" s="2">
        <v>91328</v>
      </c>
      <c r="J10" t="s">
        <v>20</v>
      </c>
      <c r="K10">
        <f>SUM(C10-B10+F10-E10+I10-H10)/2</f>
        <v>1046</v>
      </c>
      <c r="L10">
        <f>SUM(C10-B10+F10-E10+I10-H10)</f>
        <v>2092</v>
      </c>
      <c r="M10">
        <f>SUM(K10*0.04+K10)</f>
        <v>1087.8399999999999</v>
      </c>
    </row>
    <row r="11" spans="1:13" ht="34.5" customHeight="1">
      <c r="A11" s="5" t="s">
        <v>4</v>
      </c>
      <c r="B11" s="2">
        <v>817151</v>
      </c>
      <c r="C11" s="2">
        <v>819180</v>
      </c>
      <c r="E11" s="2">
        <v>29126</v>
      </c>
      <c r="F11" s="2">
        <v>29159</v>
      </c>
      <c r="H11" s="2">
        <v>91371</v>
      </c>
      <c r="I11" s="2">
        <v>91560</v>
      </c>
      <c r="J11" t="s">
        <v>21</v>
      </c>
      <c r="K11">
        <f>SUM(C11-B11+F11-E11+I11-H11)/2</f>
        <v>1125.5</v>
      </c>
      <c r="L11">
        <f>SUM(C11-B11+F11-E11+I11-H11)</f>
        <v>2251</v>
      </c>
      <c r="M11">
        <f>SUM(K11*0.04+K11)</f>
        <v>1170.52</v>
      </c>
    </row>
    <row r="12" spans="1:13" ht="34.5" customHeight="1">
      <c r="A12" s="5" t="s">
        <v>5</v>
      </c>
      <c r="B12" s="2">
        <v>819209</v>
      </c>
      <c r="C12" s="2">
        <v>820966</v>
      </c>
      <c r="E12" s="2">
        <v>29172</v>
      </c>
      <c r="F12" s="2">
        <v>29189</v>
      </c>
      <c r="H12" s="2">
        <v>91601</v>
      </c>
      <c r="I12" s="2">
        <v>91798</v>
      </c>
      <c r="J12" t="s">
        <v>22</v>
      </c>
      <c r="K12">
        <f>SUM(C12-B12+F12-E12+I12-H12)/2</f>
        <v>985.5</v>
      </c>
      <c r="L12">
        <f>SUM(C12-B12+F12-E12+I12-H12)</f>
        <v>1971</v>
      </c>
      <c r="M12">
        <f>SUM(K12*0.04+K12)</f>
        <v>1024.92</v>
      </c>
    </row>
    <row r="13" spans="1:13" ht="34.5" customHeight="1">
      <c r="A13" s="5" t="s">
        <v>6</v>
      </c>
      <c r="B13" s="9">
        <v>820989</v>
      </c>
      <c r="C13" s="9">
        <v>821884</v>
      </c>
      <c r="D13" s="10"/>
      <c r="E13" s="9">
        <v>29203</v>
      </c>
      <c r="F13" s="9">
        <v>29219</v>
      </c>
      <c r="G13" s="10"/>
      <c r="H13" s="9">
        <v>91872</v>
      </c>
      <c r="I13" s="9">
        <v>91908</v>
      </c>
      <c r="J13" t="s">
        <v>23</v>
      </c>
      <c r="K13">
        <f>SUM(C13-B13+F13-E13+I13-H13)/2</f>
        <v>473.5</v>
      </c>
      <c r="L13">
        <f>SUM(C13-B13+F13-E13+I13-H13)</f>
        <v>947</v>
      </c>
      <c r="M13">
        <f>SUM(K13*0.04+K13)</f>
        <v>492.44</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40350</v>
      </c>
      <c r="C3" s="6">
        <v>40354</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821887</v>
      </c>
      <c r="C9" s="9">
        <v>824013</v>
      </c>
      <c r="E9" s="9">
        <v>29232</v>
      </c>
      <c r="F9" s="9">
        <v>29246</v>
      </c>
      <c r="H9" s="9">
        <v>91959</v>
      </c>
      <c r="I9" s="9">
        <v>92161</v>
      </c>
      <c r="J9" t="s">
        <v>19</v>
      </c>
      <c r="K9">
        <f>SUM(C9-B9+F9-E9+I9-H9)/2</f>
        <v>1171</v>
      </c>
      <c r="L9">
        <f>SUM(C9-B9+F9-E9+I9-H9)</f>
        <v>2342</v>
      </c>
      <c r="M9">
        <f>SUM(K9*0.04+K9)</f>
        <v>1217.8399999999999</v>
      </c>
    </row>
    <row r="10" spans="1:13" ht="34.5" customHeight="1">
      <c r="A10" s="5" t="s">
        <v>3</v>
      </c>
      <c r="B10" s="2">
        <v>824034</v>
      </c>
      <c r="C10" s="2">
        <v>825986</v>
      </c>
      <c r="E10" s="2">
        <v>29259</v>
      </c>
      <c r="F10" s="2">
        <v>29274</v>
      </c>
      <c r="H10" s="2">
        <v>92202</v>
      </c>
      <c r="I10" s="2">
        <v>92440</v>
      </c>
      <c r="J10" t="s">
        <v>20</v>
      </c>
      <c r="K10">
        <f>SUM(C10-B10+F10-E10+I10-H10)/2</f>
        <v>1102.5</v>
      </c>
      <c r="L10">
        <f>SUM(C10-B10+F10-E10+I10-H10)</f>
        <v>2205</v>
      </c>
      <c r="M10">
        <f>SUM(K10*0.04+K10)</f>
        <v>1146.5999999999999</v>
      </c>
    </row>
    <row r="11" spans="1:13" ht="34.5" customHeight="1">
      <c r="A11" s="5" t="s">
        <v>4</v>
      </c>
      <c r="B11" s="2">
        <v>826020</v>
      </c>
      <c r="C11" s="2">
        <v>827730</v>
      </c>
      <c r="E11" s="2">
        <v>29285</v>
      </c>
      <c r="F11" s="2">
        <v>29329</v>
      </c>
      <c r="H11" s="2">
        <v>92470</v>
      </c>
      <c r="I11" s="2">
        <v>92658</v>
      </c>
      <c r="J11" t="s">
        <v>21</v>
      </c>
      <c r="K11">
        <f>SUM(C11-B11+F11-E11+I11-H11)/2</f>
        <v>971</v>
      </c>
      <c r="L11">
        <f>SUM(C11-B11+F11-E11+I11-H11)</f>
        <v>1942</v>
      </c>
      <c r="M11">
        <f>SUM(K11*0.04+K11)</f>
        <v>1009.84</v>
      </c>
    </row>
    <row r="12" spans="1:13" ht="34.5" customHeight="1">
      <c r="A12" s="5" t="s">
        <v>5</v>
      </c>
      <c r="B12" s="2">
        <v>827762</v>
      </c>
      <c r="C12" s="2">
        <v>829035</v>
      </c>
      <c r="E12" s="2">
        <v>29339</v>
      </c>
      <c r="F12" s="2">
        <v>29358</v>
      </c>
      <c r="H12" s="2">
        <v>92710</v>
      </c>
      <c r="I12" s="2">
        <v>92889</v>
      </c>
      <c r="J12" t="s">
        <v>22</v>
      </c>
      <c r="K12">
        <f>SUM(C12-B12+F12-E12+I12-H12)/2</f>
        <v>735.5</v>
      </c>
      <c r="L12">
        <f>SUM(C12-B12+F12-E12+I12-H12)</f>
        <v>1471</v>
      </c>
      <c r="M12">
        <f>SUM(K12*0.04+K12)</f>
        <v>764.92</v>
      </c>
    </row>
    <row r="13" spans="1:13" ht="34.5" customHeight="1">
      <c r="A13" s="5" t="s">
        <v>6</v>
      </c>
      <c r="B13" s="9">
        <v>829066</v>
      </c>
      <c r="C13" s="9">
        <v>829576</v>
      </c>
      <c r="D13" s="10"/>
      <c r="E13" s="9">
        <v>29359</v>
      </c>
      <c r="F13" s="9">
        <v>29379</v>
      </c>
      <c r="G13" s="10"/>
      <c r="H13" s="9">
        <v>92907</v>
      </c>
      <c r="I13" s="9">
        <v>93001</v>
      </c>
      <c r="J13" t="s">
        <v>23</v>
      </c>
      <c r="K13">
        <f>SUM(C13-B13+F13-E13+I13-H13)/2</f>
        <v>312</v>
      </c>
      <c r="L13">
        <f>SUM(C13-B13+F13-E13+I13-H13)</f>
        <v>624</v>
      </c>
      <c r="M13">
        <f>SUM(K13*0.04+K13)</f>
        <v>324.48</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dimension ref="A1:M20"/>
  <sheetViews>
    <sheetView workbookViewId="0">
      <selection activeCell="I13" sqref="I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40357</v>
      </c>
      <c r="C3" s="6">
        <v>40361</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829749</v>
      </c>
      <c r="C9" s="9">
        <v>831262</v>
      </c>
      <c r="E9" s="9">
        <v>29410</v>
      </c>
      <c r="F9" s="9">
        <v>29446</v>
      </c>
      <c r="H9" s="9">
        <v>93042</v>
      </c>
      <c r="I9" s="9">
        <v>93135</v>
      </c>
      <c r="J9" t="s">
        <v>19</v>
      </c>
      <c r="K9">
        <f>SUM(C9-B9+F9-E9+I9-H9)/2</f>
        <v>821</v>
      </c>
      <c r="L9">
        <f>SUM(C9-B9+F9-E9+I9-H9)</f>
        <v>1642</v>
      </c>
      <c r="M9">
        <f>SUM(K9*0.04+K9)</f>
        <v>853.84</v>
      </c>
    </row>
    <row r="10" spans="1:13" ht="34.5" customHeight="1">
      <c r="A10" s="5" t="s">
        <v>3</v>
      </c>
      <c r="B10" s="2">
        <v>831310</v>
      </c>
      <c r="C10" s="2">
        <v>832998</v>
      </c>
      <c r="E10" s="2">
        <v>29458</v>
      </c>
      <c r="F10" s="2">
        <v>29509</v>
      </c>
      <c r="H10" s="2">
        <v>93166</v>
      </c>
      <c r="I10" s="2">
        <v>93253</v>
      </c>
      <c r="J10" t="s">
        <v>20</v>
      </c>
      <c r="K10">
        <f>SUM(C10-B10+F10-E10+I10-H10)/2</f>
        <v>913</v>
      </c>
      <c r="L10">
        <f>SUM(C10-B10+F10-E10+I10-H10)</f>
        <v>1826</v>
      </c>
      <c r="M10">
        <f>SUM(K10*0.04+K10)</f>
        <v>949.52</v>
      </c>
    </row>
    <row r="11" spans="1:13" ht="34.5" customHeight="1">
      <c r="A11" s="5" t="s">
        <v>4</v>
      </c>
      <c r="B11" s="2">
        <v>832958</v>
      </c>
      <c r="C11" s="2">
        <v>834806</v>
      </c>
      <c r="E11" s="2">
        <v>29518</v>
      </c>
      <c r="F11" s="2">
        <v>29543</v>
      </c>
      <c r="H11" s="2">
        <v>93287</v>
      </c>
      <c r="I11" s="2">
        <v>93357</v>
      </c>
      <c r="J11" t="s">
        <v>21</v>
      </c>
      <c r="K11">
        <f>SUM(C11-B11+F11-E11+I11-H11)/2</f>
        <v>971.5</v>
      </c>
      <c r="L11">
        <f>SUM(C11-B11+F11-E11+I11-H11)</f>
        <v>1943</v>
      </c>
      <c r="M11">
        <f>SUM(K11*0.04+K11)</f>
        <v>1010.36</v>
      </c>
    </row>
    <row r="12" spans="1:13" ht="34.5" customHeight="1">
      <c r="A12" s="5" t="s">
        <v>5</v>
      </c>
      <c r="B12" s="2">
        <v>834860</v>
      </c>
      <c r="C12" s="2">
        <v>836472</v>
      </c>
      <c r="E12" s="2">
        <v>29559</v>
      </c>
      <c r="F12" s="2">
        <v>29584</v>
      </c>
      <c r="H12" s="2">
        <v>93417</v>
      </c>
      <c r="I12" s="2">
        <v>93522</v>
      </c>
      <c r="J12" t="s">
        <v>22</v>
      </c>
      <c r="K12">
        <f>SUM(C12-B12+F12-E12+I12-H12)/2</f>
        <v>871</v>
      </c>
      <c r="L12">
        <f>SUM(C12-B12+F12-E12+I12-H12)</f>
        <v>1742</v>
      </c>
      <c r="M12">
        <f>SUM(K12*0.04+K12)</f>
        <v>905.84</v>
      </c>
    </row>
    <row r="13" spans="1:13" ht="34.5" customHeight="1">
      <c r="A13" s="5" t="s">
        <v>6</v>
      </c>
      <c r="B13" s="9">
        <v>836500</v>
      </c>
      <c r="C13" s="9">
        <v>836970</v>
      </c>
      <c r="D13" s="10"/>
      <c r="E13" s="9">
        <v>29596</v>
      </c>
      <c r="F13" s="9">
        <v>29608</v>
      </c>
      <c r="G13" s="10"/>
      <c r="H13" s="9">
        <v>93550</v>
      </c>
      <c r="I13" s="9">
        <v>93595</v>
      </c>
      <c r="J13" t="s">
        <v>23</v>
      </c>
      <c r="K13">
        <f>SUM(C13-B13+F13-E13+I13-H13)/2</f>
        <v>263.5</v>
      </c>
      <c r="L13">
        <f>SUM(C13-B13+F13-E13+I13-H13)</f>
        <v>527</v>
      </c>
      <c r="M13">
        <f>SUM(K13*0.04+K13)</f>
        <v>274.04000000000002</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dimension ref="A1:M20"/>
  <sheetViews>
    <sheetView workbookViewId="0">
      <selection activeCell="I13" sqref="I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40364</v>
      </c>
      <c r="C3" s="6">
        <v>40368</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8"/>
      <c r="C9" s="8"/>
      <c r="E9" s="8"/>
      <c r="F9" s="8"/>
      <c r="H9" s="8"/>
      <c r="I9" s="8"/>
      <c r="J9" t="s">
        <v>19</v>
      </c>
      <c r="K9">
        <f>SUM(C9-B9+F9-E9+I9-H9)/2</f>
        <v>0</v>
      </c>
      <c r="L9">
        <f>SUM(C9-B9+F9-E9+I9-H9)</f>
        <v>0</v>
      </c>
      <c r="M9">
        <f>SUM(K9*0.04+K9)</f>
        <v>0</v>
      </c>
    </row>
    <row r="10" spans="1:13" ht="34.5" customHeight="1">
      <c r="A10" s="5" t="s">
        <v>3</v>
      </c>
      <c r="B10" s="2">
        <v>837220</v>
      </c>
      <c r="C10" s="2">
        <v>839032</v>
      </c>
      <c r="E10" s="2">
        <v>29625</v>
      </c>
      <c r="F10" s="2">
        <v>29676</v>
      </c>
      <c r="H10" s="2">
        <v>93650</v>
      </c>
      <c r="I10" s="2">
        <v>93789</v>
      </c>
      <c r="J10" t="s">
        <v>20</v>
      </c>
      <c r="K10">
        <f>SUM(C10-B10+F10-E10+I10-H10)/2</f>
        <v>1001</v>
      </c>
      <c r="L10">
        <f>SUM(C10-B10+F10-E10+I10-H10)</f>
        <v>2002</v>
      </c>
      <c r="M10">
        <f>SUM(K10*0.04+K10)</f>
        <v>1041.04</v>
      </c>
    </row>
    <row r="11" spans="1:13" ht="34.5" customHeight="1">
      <c r="A11" s="5" t="s">
        <v>4</v>
      </c>
      <c r="B11" s="2">
        <v>839069</v>
      </c>
      <c r="C11" s="2">
        <v>840720</v>
      </c>
      <c r="E11" s="2">
        <v>29686</v>
      </c>
      <c r="F11" s="2">
        <v>29711</v>
      </c>
      <c r="H11" s="2">
        <v>93813</v>
      </c>
      <c r="I11" s="2">
        <v>93956</v>
      </c>
      <c r="J11" t="s">
        <v>21</v>
      </c>
      <c r="K11">
        <f>SUM(C11-B11+F11-E11+I11-H11)/2</f>
        <v>909.5</v>
      </c>
      <c r="L11">
        <f>SUM(C11-B11+F11-E11+I11-H11)</f>
        <v>1819</v>
      </c>
      <c r="M11">
        <f>SUM(K11*0.04+K11)</f>
        <v>945.88</v>
      </c>
    </row>
    <row r="12" spans="1:13" ht="34.5" customHeight="1">
      <c r="A12" s="5" t="s">
        <v>5</v>
      </c>
      <c r="B12" s="2">
        <v>840751</v>
      </c>
      <c r="C12" s="2">
        <v>842437</v>
      </c>
      <c r="E12" s="2">
        <v>29722</v>
      </c>
      <c r="F12" s="2">
        <v>29758</v>
      </c>
      <c r="H12" s="2">
        <v>94006</v>
      </c>
      <c r="I12" s="2">
        <v>94200</v>
      </c>
      <c r="J12" t="s">
        <v>22</v>
      </c>
      <c r="K12">
        <f>SUM(C12-B12+F12-E12+I12-H12)/2</f>
        <v>958</v>
      </c>
      <c r="L12">
        <f>SUM(C12-B12+F12-E12+I12-H12)</f>
        <v>1916</v>
      </c>
      <c r="M12">
        <f>SUM(K12*0.04+K12)</f>
        <v>996.32</v>
      </c>
    </row>
    <row r="13" spans="1:13" ht="34.5" customHeight="1">
      <c r="A13" s="5" t="s">
        <v>6</v>
      </c>
      <c r="B13" s="9">
        <v>842475</v>
      </c>
      <c r="C13" s="9">
        <v>843024</v>
      </c>
      <c r="D13" s="10"/>
      <c r="E13" s="9">
        <v>29764</v>
      </c>
      <c r="F13" s="9">
        <v>29783</v>
      </c>
      <c r="G13" s="10"/>
      <c r="H13" s="9">
        <v>94232</v>
      </c>
      <c r="I13" s="9">
        <v>94332</v>
      </c>
      <c r="J13" t="s">
        <v>23</v>
      </c>
      <c r="K13">
        <f>SUM(C13-B13+F13-E13+I13-H13)/2</f>
        <v>334</v>
      </c>
      <c r="L13">
        <f>SUM(C13-B13+F13-E13+I13-H13)</f>
        <v>668</v>
      </c>
      <c r="M13">
        <f>SUM(K13*0.04+K13)</f>
        <v>347.36</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dimension ref="A1:M20"/>
  <sheetViews>
    <sheetView workbookViewId="0">
      <selection activeCell="C14" sqref="C14"/>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40182</v>
      </c>
      <c r="C3" s="6">
        <v>40186</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2">
        <v>528771</v>
      </c>
      <c r="C9" s="2">
        <v>529589</v>
      </c>
      <c r="E9" s="2">
        <v>22399</v>
      </c>
      <c r="F9" s="2">
        <v>22430</v>
      </c>
      <c r="H9" s="2">
        <v>56523</v>
      </c>
      <c r="I9" s="2">
        <v>56564</v>
      </c>
      <c r="J9" t="s">
        <v>19</v>
      </c>
      <c r="K9">
        <f>SUM(C9-B9+F9-E9+I9-H9)/2</f>
        <v>445</v>
      </c>
      <c r="L9">
        <f>SUM(C9-B9+F9-E9+I9-H9)</f>
        <v>890</v>
      </c>
      <c r="M9">
        <f>SUM(K9*0.04+K9)</f>
        <v>462.8</v>
      </c>
    </row>
    <row r="10" spans="1:13" ht="34.5" customHeight="1">
      <c r="A10" s="5" t="s">
        <v>3</v>
      </c>
      <c r="B10" s="2">
        <v>529619</v>
      </c>
      <c r="C10" s="2">
        <v>530273</v>
      </c>
      <c r="E10" s="2">
        <v>22452</v>
      </c>
      <c r="F10" s="2">
        <v>22506</v>
      </c>
      <c r="H10" s="2">
        <v>56596</v>
      </c>
      <c r="I10" s="2">
        <v>56638</v>
      </c>
      <c r="J10" t="s">
        <v>20</v>
      </c>
      <c r="K10">
        <f>SUM(C10-B10+F10-E10+I10-H10)/2</f>
        <v>375</v>
      </c>
      <c r="L10">
        <f>SUM(C10-B10+F10-E10+I10-H10)</f>
        <v>750</v>
      </c>
      <c r="M10">
        <f>SUM(K10*0.04+K10)</f>
        <v>390</v>
      </c>
    </row>
    <row r="11" spans="1:13" ht="34.5" customHeight="1">
      <c r="A11" s="5" t="s">
        <v>4</v>
      </c>
      <c r="B11" s="2">
        <v>530298</v>
      </c>
      <c r="C11" s="2">
        <v>530808</v>
      </c>
      <c r="E11" s="2">
        <v>22525</v>
      </c>
      <c r="F11" s="2">
        <v>22533</v>
      </c>
      <c r="H11" s="2">
        <v>56666</v>
      </c>
      <c r="I11" s="2">
        <v>56721</v>
      </c>
      <c r="J11" t="s">
        <v>21</v>
      </c>
      <c r="K11">
        <f>SUM(C11-B11+F11-E11+I11-H11)/2</f>
        <v>286.5</v>
      </c>
      <c r="L11">
        <f>SUM(C11-B11+F11-E11+I11-H11)</f>
        <v>573</v>
      </c>
      <c r="M11">
        <f>SUM(K11*0.04+K11)</f>
        <v>297.95999999999998</v>
      </c>
    </row>
    <row r="12" spans="1:13" ht="34.5" customHeight="1">
      <c r="A12" s="5" t="s">
        <v>5</v>
      </c>
      <c r="B12" s="2">
        <v>530862</v>
      </c>
      <c r="C12" s="2">
        <v>533800</v>
      </c>
      <c r="E12" s="2">
        <v>22569</v>
      </c>
      <c r="F12" s="2">
        <v>22665</v>
      </c>
      <c r="H12" s="2">
        <v>56742</v>
      </c>
      <c r="I12" s="2">
        <v>56828</v>
      </c>
      <c r="J12" t="s">
        <v>22</v>
      </c>
      <c r="K12">
        <f>SUM(C12-B12+F12-E12+I12-H12)/2</f>
        <v>1560</v>
      </c>
      <c r="L12">
        <f>SUM(C12-B12+F12-E12+I12-H12)</f>
        <v>3120</v>
      </c>
      <c r="M12">
        <f>SUM(K12*0.04+K12)</f>
        <v>1622.4</v>
      </c>
    </row>
    <row r="13" spans="1:13" ht="34.5" customHeight="1">
      <c r="A13" s="5" t="s">
        <v>6</v>
      </c>
      <c r="B13" s="2">
        <v>533850</v>
      </c>
      <c r="C13" s="2">
        <v>535347</v>
      </c>
      <c r="E13" s="2">
        <v>22706</v>
      </c>
      <c r="F13" s="2">
        <v>22774</v>
      </c>
      <c r="H13" s="2">
        <v>56972</v>
      </c>
      <c r="I13" s="2">
        <v>57108</v>
      </c>
      <c r="J13" t="s">
        <v>23</v>
      </c>
      <c r="K13">
        <f>SUM(C13-B13+F13-E13+I13-H13)/2</f>
        <v>850.5</v>
      </c>
      <c r="L13">
        <f>SUM(C13-B13+F13-E13+I13-H13)</f>
        <v>1701</v>
      </c>
      <c r="M13">
        <f>SUM(K13*0.04+K13)</f>
        <v>884.52</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40371</v>
      </c>
      <c r="C3" s="6">
        <v>40375</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843321</v>
      </c>
      <c r="C9" s="9">
        <v>845074</v>
      </c>
      <c r="E9" s="9">
        <v>29792</v>
      </c>
      <c r="F9" s="9">
        <v>29838</v>
      </c>
      <c r="H9" s="9">
        <v>94388</v>
      </c>
      <c r="I9" s="9">
        <v>94521</v>
      </c>
      <c r="J9" t="s">
        <v>19</v>
      </c>
      <c r="K9">
        <f>SUM(C9-B9+F9-E9+I9-H9)/2</f>
        <v>966</v>
      </c>
      <c r="L9">
        <f>SUM(C9-B9+F9-E9+I9-H9)</f>
        <v>1932</v>
      </c>
      <c r="M9">
        <f>SUM(K9*0.04+K9)</f>
        <v>1004.64</v>
      </c>
    </row>
    <row r="10" spans="1:13" ht="34.5" customHeight="1">
      <c r="A10" s="5" t="s">
        <v>3</v>
      </c>
      <c r="B10" s="2">
        <v>845137</v>
      </c>
      <c r="C10" s="2">
        <v>846959</v>
      </c>
      <c r="E10" s="2">
        <v>29857</v>
      </c>
      <c r="F10" s="2">
        <v>29890</v>
      </c>
      <c r="H10" s="2">
        <v>94575</v>
      </c>
      <c r="I10" s="2">
        <v>94758</v>
      </c>
      <c r="J10" t="s">
        <v>20</v>
      </c>
      <c r="K10">
        <f>SUM(C10-B10+F10-E10+I10-H10)/2</f>
        <v>1019</v>
      </c>
      <c r="L10">
        <f>SUM(C10-B10+F10-E10+I10-H10)</f>
        <v>2038</v>
      </c>
      <c r="M10">
        <f>SUM(K10*0.04+K10)</f>
        <v>1059.76</v>
      </c>
    </row>
    <row r="11" spans="1:13" ht="34.5" customHeight="1">
      <c r="A11" s="5" t="s">
        <v>4</v>
      </c>
      <c r="B11" s="2">
        <v>846977</v>
      </c>
      <c r="C11" s="2">
        <v>848795</v>
      </c>
      <c r="E11" s="2">
        <v>29901</v>
      </c>
      <c r="F11" s="2">
        <v>29920</v>
      </c>
      <c r="H11" s="2">
        <v>94804</v>
      </c>
      <c r="I11" s="2">
        <v>94957</v>
      </c>
      <c r="J11" t="s">
        <v>21</v>
      </c>
      <c r="K11">
        <f>SUM(C11-B11+F11-E11+I11-H11)/2</f>
        <v>995</v>
      </c>
      <c r="L11">
        <f>SUM(C11-B11+F11-E11+I11-H11)</f>
        <v>1990</v>
      </c>
      <c r="M11">
        <f>SUM(K11*0.04+K11)</f>
        <v>1034.8</v>
      </c>
    </row>
    <row r="12" spans="1:13" ht="34.5" customHeight="1">
      <c r="A12" s="5" t="s">
        <v>5</v>
      </c>
      <c r="B12" s="2">
        <v>848826</v>
      </c>
      <c r="C12" s="2">
        <v>850332</v>
      </c>
      <c r="E12" s="2">
        <v>29935</v>
      </c>
      <c r="F12" s="2">
        <v>29960</v>
      </c>
      <c r="H12" s="2">
        <v>95023</v>
      </c>
      <c r="I12" s="2">
        <v>95170</v>
      </c>
      <c r="J12" t="s">
        <v>22</v>
      </c>
      <c r="K12">
        <f>SUM(C12-B12+F12-E12+I12-H12)/2</f>
        <v>839</v>
      </c>
      <c r="L12">
        <f>SUM(C12-B12+F12-E12+I12-H12)</f>
        <v>1678</v>
      </c>
      <c r="M12">
        <f>SUM(K12*0.04+K12)</f>
        <v>872.56</v>
      </c>
    </row>
    <row r="13" spans="1:13" ht="34.5" customHeight="1">
      <c r="A13" s="5" t="s">
        <v>6</v>
      </c>
      <c r="B13" s="9">
        <v>850366</v>
      </c>
      <c r="C13" s="9">
        <v>850877</v>
      </c>
      <c r="D13" s="10"/>
      <c r="E13" s="9">
        <v>29974</v>
      </c>
      <c r="F13" s="9">
        <v>29986</v>
      </c>
      <c r="G13" s="10"/>
      <c r="H13" s="9">
        <v>95203</v>
      </c>
      <c r="I13" s="9">
        <v>95309</v>
      </c>
      <c r="J13" t="s">
        <v>23</v>
      </c>
      <c r="K13">
        <f>SUM(C13-B13+F13-E13+I13-H13)/2</f>
        <v>314.5</v>
      </c>
      <c r="L13">
        <f>SUM(C13-B13+F13-E13+I13-H13)</f>
        <v>629</v>
      </c>
      <c r="M13">
        <f>SUM(K13*0.04+K13)</f>
        <v>327.08</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40378</v>
      </c>
      <c r="C3" s="6">
        <v>40382</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851129</v>
      </c>
      <c r="C9" s="9">
        <v>852999</v>
      </c>
      <c r="E9" s="9">
        <v>30001</v>
      </c>
      <c r="F9" s="9">
        <v>30026</v>
      </c>
      <c r="H9" s="9">
        <v>95366</v>
      </c>
      <c r="I9" s="9">
        <v>95493</v>
      </c>
      <c r="J9" t="s">
        <v>19</v>
      </c>
      <c r="K9">
        <f>SUM(C9-B9+F9-E9+I9-H9)/2</f>
        <v>1011</v>
      </c>
      <c r="L9">
        <f>SUM(C9-B9+F9-E9+I9-H9)</f>
        <v>2022</v>
      </c>
      <c r="M9">
        <f>SUM(K9*0.04+K9)</f>
        <v>1051.44</v>
      </c>
    </row>
    <row r="10" spans="1:13" ht="34.5" customHeight="1">
      <c r="A10" s="5" t="s">
        <v>3</v>
      </c>
      <c r="B10" s="2">
        <v>853015</v>
      </c>
      <c r="C10" s="2">
        <v>854714</v>
      </c>
      <c r="E10" s="2">
        <v>30042</v>
      </c>
      <c r="F10" s="2">
        <v>30049</v>
      </c>
      <c r="H10" s="2">
        <v>95555</v>
      </c>
      <c r="I10" s="2">
        <v>95654</v>
      </c>
      <c r="J10" t="s">
        <v>20</v>
      </c>
      <c r="K10">
        <f>SUM(C10-B10+F10-E10+I10-H10)/2</f>
        <v>902.5</v>
      </c>
      <c r="L10">
        <f>SUM(C10-B10+F10-E10+I10-H10)</f>
        <v>1805</v>
      </c>
      <c r="M10">
        <f>SUM(K10*0.04+K10)</f>
        <v>938.6</v>
      </c>
    </row>
    <row r="11" spans="1:13" ht="34.5" customHeight="1">
      <c r="A11" s="5" t="s">
        <v>4</v>
      </c>
      <c r="B11" s="2">
        <v>854730</v>
      </c>
      <c r="C11" s="2">
        <v>856439</v>
      </c>
      <c r="E11" s="2">
        <v>30060</v>
      </c>
      <c r="F11" s="2">
        <v>30088</v>
      </c>
      <c r="H11" s="2">
        <v>95748</v>
      </c>
      <c r="I11" s="2">
        <v>95857</v>
      </c>
      <c r="J11" t="s">
        <v>21</v>
      </c>
      <c r="K11">
        <f>SUM(C11-B11+F11-E11+I11-H11)/2</f>
        <v>923</v>
      </c>
      <c r="L11">
        <f>SUM(C11-B11+F11-E11+I11-H11)</f>
        <v>1846</v>
      </c>
      <c r="M11">
        <f>SUM(K11*0.04+K11)</f>
        <v>959.92</v>
      </c>
    </row>
    <row r="12" spans="1:13" ht="34.5" customHeight="1">
      <c r="A12" s="5" t="s">
        <v>5</v>
      </c>
      <c r="B12" s="2">
        <v>856467</v>
      </c>
      <c r="C12" s="2">
        <v>858086</v>
      </c>
      <c r="E12" s="2">
        <v>30108</v>
      </c>
      <c r="F12" s="2">
        <v>30119</v>
      </c>
      <c r="H12" s="2">
        <v>95935</v>
      </c>
      <c r="I12" s="2">
        <v>96104</v>
      </c>
      <c r="J12" t="s">
        <v>22</v>
      </c>
      <c r="K12">
        <f>SUM(C12-B12+F12-E12+I12-H12)/2</f>
        <v>899.5</v>
      </c>
      <c r="L12">
        <f>SUM(C12-B12+F12-E12+I12-H12)</f>
        <v>1799</v>
      </c>
      <c r="M12">
        <f>SUM(K12*0.04+K12)</f>
        <v>935.48</v>
      </c>
    </row>
    <row r="13" spans="1:13" ht="34.5" customHeight="1">
      <c r="A13" s="5" t="s">
        <v>6</v>
      </c>
      <c r="B13" s="9">
        <v>858099</v>
      </c>
      <c r="C13" s="9">
        <v>858711</v>
      </c>
      <c r="D13" s="10"/>
      <c r="E13" s="9">
        <v>30128</v>
      </c>
      <c r="F13" s="9">
        <v>30132</v>
      </c>
      <c r="G13" s="10"/>
      <c r="H13" s="9">
        <v>96133</v>
      </c>
      <c r="I13" s="9">
        <v>96266</v>
      </c>
      <c r="J13" t="s">
        <v>23</v>
      </c>
      <c r="K13">
        <f>SUM(C13-B13+F13-E13+I13-H13)/2</f>
        <v>374.5</v>
      </c>
      <c r="L13">
        <f>SUM(C13-B13+F13-E13+I13-H13)</f>
        <v>749</v>
      </c>
      <c r="M13">
        <f>SUM(K13*0.04+K13)</f>
        <v>389.48</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40385</v>
      </c>
      <c r="C3" s="6">
        <v>40389</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858958</v>
      </c>
      <c r="C9" s="9">
        <v>861086</v>
      </c>
      <c r="E9" s="9">
        <v>30143</v>
      </c>
      <c r="F9" s="9">
        <v>30162</v>
      </c>
      <c r="H9" s="9">
        <v>96319</v>
      </c>
      <c r="I9" s="9">
        <v>96465</v>
      </c>
      <c r="J9" t="s">
        <v>19</v>
      </c>
      <c r="K9">
        <f>SUM(C9-B9+F9-E9+I9-H9)/2</f>
        <v>1146.5</v>
      </c>
      <c r="L9">
        <f>SUM(C9-B9+F9-E9+I9-H9)</f>
        <v>2293</v>
      </c>
      <c r="M9">
        <f>SUM(K9*0.04+K9)</f>
        <v>1192.3599999999999</v>
      </c>
    </row>
    <row r="10" spans="1:13" ht="34.5" customHeight="1">
      <c r="A10" s="5" t="s">
        <v>3</v>
      </c>
      <c r="B10" s="2">
        <v>861099</v>
      </c>
      <c r="C10" s="2">
        <v>862661</v>
      </c>
      <c r="E10" s="2">
        <v>30177</v>
      </c>
      <c r="F10" s="2">
        <v>30200</v>
      </c>
      <c r="H10" s="2">
        <v>96542</v>
      </c>
      <c r="I10" s="2">
        <v>96637</v>
      </c>
      <c r="J10" t="s">
        <v>20</v>
      </c>
      <c r="K10">
        <f>SUM(C10-B10+F10-E10+I10-H10)/2</f>
        <v>840</v>
      </c>
      <c r="L10">
        <f>SUM(C10-B10+F10-E10+I10-H10)</f>
        <v>1680</v>
      </c>
      <c r="M10">
        <f>SUM(K10*0.04+K10)</f>
        <v>873.6</v>
      </c>
    </row>
    <row r="11" spans="1:13" ht="34.5" customHeight="1">
      <c r="A11" s="5" t="s">
        <v>4</v>
      </c>
      <c r="B11" s="2">
        <v>862698</v>
      </c>
      <c r="C11" s="2">
        <v>864452</v>
      </c>
      <c r="E11" s="2">
        <v>30205</v>
      </c>
      <c r="F11" s="2">
        <v>30234</v>
      </c>
      <c r="H11" s="2">
        <v>96698</v>
      </c>
      <c r="I11" s="2">
        <v>96863</v>
      </c>
      <c r="J11" t="s">
        <v>21</v>
      </c>
      <c r="K11">
        <f>SUM(C11-B11+F11-E11+I11-H11)/2</f>
        <v>974</v>
      </c>
      <c r="L11">
        <f>SUM(C11-B11+F11-E11+I11-H11)</f>
        <v>1948</v>
      </c>
      <c r="M11">
        <f>SUM(K11*0.04+K11)</f>
        <v>1012.96</v>
      </c>
    </row>
    <row r="12" spans="1:13" ht="34.5" customHeight="1">
      <c r="A12" s="5" t="s">
        <v>5</v>
      </c>
      <c r="B12" s="2">
        <v>864469</v>
      </c>
      <c r="C12" s="2">
        <v>866099</v>
      </c>
      <c r="E12" s="2">
        <v>30245</v>
      </c>
      <c r="F12" s="2">
        <v>30263</v>
      </c>
      <c r="H12" s="2">
        <v>96944</v>
      </c>
      <c r="I12" s="2">
        <v>97050</v>
      </c>
      <c r="J12" t="s">
        <v>22</v>
      </c>
      <c r="K12">
        <f>SUM(C12-B12+F12-E12+I12-H12)/2</f>
        <v>877</v>
      </c>
      <c r="L12">
        <f>SUM(C12-B12+F12-E12+I12-H12)</f>
        <v>1754</v>
      </c>
      <c r="M12">
        <f>SUM(K12*0.04+K12)</f>
        <v>912.08</v>
      </c>
    </row>
    <row r="13" spans="1:13" ht="34.5" customHeight="1">
      <c r="A13" s="5" t="s">
        <v>6</v>
      </c>
      <c r="B13" s="9">
        <v>866125</v>
      </c>
      <c r="C13" s="9">
        <v>866547</v>
      </c>
      <c r="D13" s="10"/>
      <c r="E13" s="9">
        <v>30268</v>
      </c>
      <c r="F13" s="9">
        <v>30285</v>
      </c>
      <c r="G13" s="10"/>
      <c r="H13" s="9">
        <v>97104</v>
      </c>
      <c r="I13" s="9">
        <v>97204</v>
      </c>
      <c r="J13" t="s">
        <v>23</v>
      </c>
      <c r="K13">
        <f>SUM(C13-B13+F13-E13+I13-H13)/2</f>
        <v>269.5</v>
      </c>
      <c r="L13">
        <f>SUM(C13-B13+F13-E13+I13-H13)</f>
        <v>539</v>
      </c>
      <c r="M13">
        <f>SUM(K13*0.04+K13)</f>
        <v>280.27999999999997</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40392</v>
      </c>
      <c r="C3" s="6">
        <v>40396</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866953</v>
      </c>
      <c r="C9" s="9">
        <v>868950</v>
      </c>
      <c r="E9" s="9">
        <v>30295</v>
      </c>
      <c r="F9" s="9">
        <v>30320</v>
      </c>
      <c r="H9" s="9">
        <v>97204</v>
      </c>
      <c r="I9" s="9">
        <v>97392</v>
      </c>
      <c r="J9" t="s">
        <v>19</v>
      </c>
      <c r="K9">
        <f>SUM(C9-B9+F9-E9+I9-H9)/2</f>
        <v>1105</v>
      </c>
      <c r="L9">
        <f>SUM(C9-B9+F9-E9+I9-H9)</f>
        <v>2210</v>
      </c>
      <c r="M9">
        <f>SUM(K9*0.04+K9)</f>
        <v>1149.2</v>
      </c>
    </row>
    <row r="10" spans="1:13" ht="34.5" customHeight="1">
      <c r="A10" s="5" t="s">
        <v>3</v>
      </c>
      <c r="B10" s="2">
        <v>868950</v>
      </c>
      <c r="C10" s="2">
        <v>870880</v>
      </c>
      <c r="E10" s="2">
        <v>30331</v>
      </c>
      <c r="F10" s="2">
        <v>30357</v>
      </c>
      <c r="H10" s="2">
        <v>97439</v>
      </c>
      <c r="I10" s="2">
        <v>97695</v>
      </c>
      <c r="J10" t="s">
        <v>20</v>
      </c>
      <c r="K10">
        <f>SUM(C10-B10+F10-E10+I10-H10)/2</f>
        <v>1106</v>
      </c>
      <c r="L10">
        <f>SUM(C10-B10+F10-E10+I10-H10)</f>
        <v>2212</v>
      </c>
      <c r="M10">
        <f>SUM(K10*0.04+K10)</f>
        <v>1150.24</v>
      </c>
    </row>
    <row r="11" spans="1:13" ht="34.5" customHeight="1">
      <c r="A11" s="5" t="s">
        <v>4</v>
      </c>
      <c r="B11" s="2">
        <v>870915</v>
      </c>
      <c r="C11" s="2">
        <v>872813</v>
      </c>
      <c r="E11" s="2">
        <v>30369</v>
      </c>
      <c r="F11" s="2">
        <v>30401</v>
      </c>
      <c r="H11" s="2">
        <v>97718</v>
      </c>
      <c r="I11" s="2">
        <v>97855</v>
      </c>
      <c r="J11" t="s">
        <v>21</v>
      </c>
      <c r="K11">
        <f>SUM(C11-B11+F11-E11+I11-H11)/2</f>
        <v>1033.5</v>
      </c>
      <c r="L11">
        <f>SUM(C11-B11+F11-E11+I11-H11)</f>
        <v>2067</v>
      </c>
      <c r="M11">
        <f>SUM(K11*0.04+K11)</f>
        <v>1074.8399999999999</v>
      </c>
    </row>
    <row r="12" spans="1:13" ht="34.5" customHeight="1">
      <c r="A12" s="5" t="s">
        <v>5</v>
      </c>
      <c r="B12" s="2">
        <v>872843</v>
      </c>
      <c r="C12" s="2">
        <v>874626</v>
      </c>
      <c r="E12" s="2">
        <v>30414</v>
      </c>
      <c r="F12" s="2">
        <v>30441</v>
      </c>
      <c r="H12" s="2">
        <v>97925</v>
      </c>
      <c r="I12" s="2">
        <v>98064</v>
      </c>
      <c r="J12" t="s">
        <v>22</v>
      </c>
      <c r="K12">
        <f>SUM(C12-B12+F12-E12+I12-H12)/2</f>
        <v>974.5</v>
      </c>
      <c r="L12">
        <f>SUM(C12-B12+F12-E12+I12-H12)</f>
        <v>1949</v>
      </c>
      <c r="M12">
        <f>SUM(K12*0.04+K12)</f>
        <v>1013.48</v>
      </c>
    </row>
    <row r="13" spans="1:13" ht="34.5" customHeight="1">
      <c r="A13" s="5" t="s">
        <v>6</v>
      </c>
      <c r="B13" s="9">
        <v>874651</v>
      </c>
      <c r="C13" s="9">
        <v>875225</v>
      </c>
      <c r="D13" s="10"/>
      <c r="E13" s="9">
        <v>30460</v>
      </c>
      <c r="F13" s="9">
        <v>30471</v>
      </c>
      <c r="G13" s="10"/>
      <c r="H13" s="9">
        <v>98100</v>
      </c>
      <c r="I13" s="9">
        <v>98164</v>
      </c>
      <c r="J13" t="s">
        <v>23</v>
      </c>
      <c r="K13">
        <f>SUM(C13-B13+F13-E13+I13-H13)/2</f>
        <v>324.5</v>
      </c>
      <c r="L13">
        <f>SUM(C13-B13+F13-E13+I13-H13)</f>
        <v>649</v>
      </c>
      <c r="M13">
        <f>SUM(K13*0.04+K13)</f>
        <v>337.48</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40399</v>
      </c>
      <c r="C3" s="6">
        <v>40403</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875518</v>
      </c>
      <c r="C9" s="9">
        <v>877107</v>
      </c>
      <c r="E9" s="9">
        <v>30475</v>
      </c>
      <c r="F9" s="9">
        <v>30498</v>
      </c>
      <c r="H9" s="9">
        <v>98211</v>
      </c>
      <c r="I9" s="9">
        <v>98354</v>
      </c>
      <c r="J9" t="s">
        <v>19</v>
      </c>
      <c r="K9">
        <f>SUM(C9-B9+F9-E9+I9-H9)/2</f>
        <v>877.5</v>
      </c>
      <c r="L9">
        <f>SUM(C9-B9+F9-E9+I9-H9)</f>
        <v>1755</v>
      </c>
      <c r="M9">
        <f>SUM(K9*0.04+K9)</f>
        <v>912.6</v>
      </c>
    </row>
    <row r="10" spans="1:13" ht="34.5" customHeight="1">
      <c r="A10" s="5" t="s">
        <v>3</v>
      </c>
      <c r="B10" s="2">
        <v>877146</v>
      </c>
      <c r="C10" s="2">
        <v>878391</v>
      </c>
      <c r="E10" s="2">
        <v>30500</v>
      </c>
      <c r="F10" s="2">
        <v>30517</v>
      </c>
      <c r="H10" s="2">
        <v>98412</v>
      </c>
      <c r="I10" s="2">
        <v>98565</v>
      </c>
      <c r="J10" t="s">
        <v>20</v>
      </c>
      <c r="K10">
        <f>SUM(C10-B10+F10-E10+I10-H10)/2</f>
        <v>707.5</v>
      </c>
      <c r="L10">
        <f>SUM(C10-B10+F10-E10+I10-H10)</f>
        <v>1415</v>
      </c>
      <c r="M10">
        <f>SUM(K10*0.04+K10)</f>
        <v>735.8</v>
      </c>
    </row>
    <row r="11" spans="1:13" ht="34.5" customHeight="1">
      <c r="A11" s="5" t="s">
        <v>4</v>
      </c>
      <c r="B11" s="2">
        <v>877415</v>
      </c>
      <c r="C11" s="2">
        <v>879159</v>
      </c>
      <c r="E11" s="2">
        <v>30510</v>
      </c>
      <c r="F11" s="2">
        <v>30537</v>
      </c>
      <c r="H11" s="2">
        <v>98576</v>
      </c>
      <c r="I11" s="2">
        <v>98641</v>
      </c>
      <c r="J11" t="s">
        <v>21</v>
      </c>
      <c r="K11">
        <f>SUM(C11-B11+F11-E11+I11-H11)/2</f>
        <v>918</v>
      </c>
      <c r="L11">
        <f>SUM(C11-B11+F11-E11+I11-H11)</f>
        <v>1836</v>
      </c>
      <c r="M11">
        <f>SUM(K11*0.04+K11)</f>
        <v>954.72</v>
      </c>
    </row>
    <row r="12" spans="1:13" ht="34.5" customHeight="1">
      <c r="A12" s="5" t="s">
        <v>5</v>
      </c>
      <c r="B12" s="2">
        <v>879188</v>
      </c>
      <c r="C12" s="2">
        <v>879562</v>
      </c>
      <c r="E12" s="2">
        <v>30551</v>
      </c>
      <c r="F12" s="2">
        <v>30559</v>
      </c>
      <c r="H12" s="2">
        <v>98677</v>
      </c>
      <c r="I12" s="2">
        <v>98790</v>
      </c>
      <c r="J12" t="s">
        <v>22</v>
      </c>
      <c r="K12">
        <f>SUM(C12-B12+F12-E12+I12-H12)/2</f>
        <v>247.5</v>
      </c>
      <c r="L12">
        <f>SUM(C12-B12+F12-E12+I12-H12)</f>
        <v>495</v>
      </c>
      <c r="M12">
        <f>SUM(K12*0.04+K12)</f>
        <v>257.39999999999998</v>
      </c>
    </row>
    <row r="13" spans="1:13" ht="34.5" customHeight="1">
      <c r="A13" s="5" t="s">
        <v>6</v>
      </c>
      <c r="B13" s="9">
        <v>879595</v>
      </c>
      <c r="C13" s="9">
        <v>880000</v>
      </c>
      <c r="D13" s="10"/>
      <c r="E13" s="9">
        <v>30573</v>
      </c>
      <c r="F13" s="9">
        <v>30596</v>
      </c>
      <c r="G13" s="10"/>
      <c r="H13" s="9">
        <v>98762</v>
      </c>
      <c r="I13" s="9">
        <v>98788</v>
      </c>
      <c r="J13" t="s">
        <v>23</v>
      </c>
      <c r="K13">
        <f>SUM(C13-B13+F13-E13+I13-H13)/2</f>
        <v>227</v>
      </c>
      <c r="L13">
        <f>SUM(C13-B13+F13-E13+I13-H13)</f>
        <v>454</v>
      </c>
      <c r="M13">
        <f>SUM(K13*0.04+K13)</f>
        <v>236.08</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40406</v>
      </c>
      <c r="C3" s="6">
        <v>40410</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880190</v>
      </c>
      <c r="C9" s="9">
        <v>880748</v>
      </c>
      <c r="E9" s="9">
        <v>30599</v>
      </c>
      <c r="F9" s="9">
        <v>30624</v>
      </c>
      <c r="H9" s="9">
        <v>98820</v>
      </c>
      <c r="I9" s="9">
        <v>98866</v>
      </c>
      <c r="J9" t="s">
        <v>19</v>
      </c>
      <c r="K9">
        <f>SUM(C9-B9+F9-E9+I9-H9)/2</f>
        <v>314.5</v>
      </c>
      <c r="L9">
        <f>SUM(C9-B9+F9-E9+I9-H9)</f>
        <v>629</v>
      </c>
      <c r="M9">
        <f>SUM(K9*0.04+K9)</f>
        <v>327.08</v>
      </c>
    </row>
    <row r="10" spans="1:13" ht="34.5" customHeight="1">
      <c r="A10" s="5" t="s">
        <v>3</v>
      </c>
      <c r="B10" s="2">
        <v>880748</v>
      </c>
      <c r="C10" s="2">
        <v>881328</v>
      </c>
      <c r="E10" s="2">
        <v>30624</v>
      </c>
      <c r="F10" s="2">
        <v>30685</v>
      </c>
      <c r="H10" s="2">
        <v>98866</v>
      </c>
      <c r="I10" s="2">
        <v>98915</v>
      </c>
      <c r="J10" t="s">
        <v>20</v>
      </c>
      <c r="K10">
        <f>SUM(C10-B10+F10-E10+I10-H10)/2</f>
        <v>345</v>
      </c>
      <c r="L10">
        <f>SUM(C10-B10+F10-E10+I10-H10)</f>
        <v>690</v>
      </c>
      <c r="M10">
        <f>SUM(K10*0.04+K10)</f>
        <v>358.8</v>
      </c>
    </row>
    <row r="11" spans="1:13" ht="34.5" customHeight="1">
      <c r="A11" s="5" t="s">
        <v>4</v>
      </c>
      <c r="B11" s="2">
        <v>881328</v>
      </c>
      <c r="C11" s="2">
        <v>881864</v>
      </c>
      <c r="E11" s="2">
        <v>30685</v>
      </c>
      <c r="F11" s="2">
        <v>30707</v>
      </c>
      <c r="H11" s="2">
        <v>98915</v>
      </c>
      <c r="I11" s="2">
        <v>98945</v>
      </c>
      <c r="J11" t="s">
        <v>21</v>
      </c>
      <c r="K11">
        <f>SUM(C11-B11+F11-E11+I11-H11)/2</f>
        <v>294</v>
      </c>
      <c r="L11">
        <f>SUM(C11-B11+F11-E11+I11-H11)</f>
        <v>588</v>
      </c>
      <c r="M11">
        <f>SUM(K11*0.04+K11)</f>
        <v>305.76</v>
      </c>
    </row>
    <row r="12" spans="1:13" ht="34.5" customHeight="1">
      <c r="A12" s="5" t="s">
        <v>5</v>
      </c>
      <c r="B12" s="2">
        <v>881896</v>
      </c>
      <c r="C12" s="2">
        <v>882402</v>
      </c>
      <c r="E12" s="2">
        <v>30732</v>
      </c>
      <c r="F12" s="2">
        <v>30745</v>
      </c>
      <c r="H12" s="2">
        <v>98968</v>
      </c>
      <c r="I12" s="2">
        <v>99015</v>
      </c>
      <c r="J12" t="s">
        <v>22</v>
      </c>
      <c r="K12">
        <f>SUM(C12-B12+F12-E12+I12-H12)/2</f>
        <v>283</v>
      </c>
      <c r="L12">
        <f>SUM(C12-B12+F12-E12+I12-H12)</f>
        <v>566</v>
      </c>
      <c r="M12">
        <f>SUM(K12*0.04+K12)</f>
        <v>294.32</v>
      </c>
    </row>
    <row r="13" spans="1:13" ht="34.5" customHeight="1">
      <c r="A13" s="5" t="s">
        <v>6</v>
      </c>
      <c r="B13" s="9">
        <v>882463</v>
      </c>
      <c r="C13" s="9">
        <v>883061</v>
      </c>
      <c r="D13" s="10"/>
      <c r="E13" s="9">
        <v>30750</v>
      </c>
      <c r="F13" s="9">
        <v>30806</v>
      </c>
      <c r="G13" s="10"/>
      <c r="H13" s="9">
        <v>99039</v>
      </c>
      <c r="I13" s="9">
        <v>99101</v>
      </c>
      <c r="J13" t="s">
        <v>23</v>
      </c>
      <c r="K13">
        <f>SUM(C13-B13+F13-E13+I13-H13)/2</f>
        <v>358</v>
      </c>
      <c r="L13">
        <f>SUM(C13-B13+F13-E13+I13-H13)</f>
        <v>716</v>
      </c>
      <c r="M13">
        <f>SUM(K13*0.04+K13)</f>
        <v>372.32</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dimension ref="A1:M20"/>
  <sheetViews>
    <sheetView workbookViewId="0">
      <selection activeCell="C13" sqref="C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40413</v>
      </c>
      <c r="C3" s="6">
        <v>40417</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883097</v>
      </c>
      <c r="C9" s="9">
        <v>886820</v>
      </c>
      <c r="E9" s="9">
        <v>30813</v>
      </c>
      <c r="F9" s="9">
        <v>30910</v>
      </c>
      <c r="H9" s="9">
        <v>99125</v>
      </c>
      <c r="I9" s="9">
        <v>99276</v>
      </c>
      <c r="J9" t="s">
        <v>19</v>
      </c>
      <c r="K9">
        <f>SUM(C9-B9+F9-E9+I9-H9)/2</f>
        <v>1985.5</v>
      </c>
      <c r="L9">
        <f>SUM(C9-B9+F9-E9+I9-H9)</f>
        <v>3971</v>
      </c>
      <c r="M9">
        <f>SUM(K9*0.04+K9)</f>
        <v>2064.92</v>
      </c>
    </row>
    <row r="10" spans="1:13" ht="34.5" customHeight="1">
      <c r="A10" s="5" t="s">
        <v>3</v>
      </c>
      <c r="B10" s="2">
        <v>886857</v>
      </c>
      <c r="C10" s="2">
        <v>891227</v>
      </c>
      <c r="E10" s="2">
        <v>30919</v>
      </c>
      <c r="F10" s="2">
        <v>30933</v>
      </c>
      <c r="H10" s="2">
        <v>99306</v>
      </c>
      <c r="I10" s="2">
        <v>99565</v>
      </c>
      <c r="J10" t="s">
        <v>20</v>
      </c>
      <c r="K10">
        <f>SUM(C10-B10+F10-E10+I10-H10)/2</f>
        <v>2321.5</v>
      </c>
      <c r="L10">
        <f>SUM(C10-B10+F10-E10+I10-H10)</f>
        <v>4643</v>
      </c>
      <c r="M10">
        <f>SUM(K10*0.04+K10)</f>
        <v>2414.36</v>
      </c>
    </row>
    <row r="11" spans="1:13" ht="34.5" customHeight="1">
      <c r="A11" s="5" t="s">
        <v>4</v>
      </c>
      <c r="B11" s="2">
        <v>891255</v>
      </c>
      <c r="C11" s="2">
        <v>895260</v>
      </c>
      <c r="E11" s="2">
        <v>31061</v>
      </c>
      <c r="F11" s="2">
        <v>31184</v>
      </c>
      <c r="H11" s="2">
        <v>99589</v>
      </c>
      <c r="I11" s="2">
        <v>99807</v>
      </c>
      <c r="J11" t="s">
        <v>21</v>
      </c>
      <c r="K11">
        <f>SUM(C11-B11+F11-E11+I11-H11)/2</f>
        <v>2173</v>
      </c>
      <c r="L11">
        <f>SUM(C11-B11+F11-E11+I11-H11)</f>
        <v>4346</v>
      </c>
      <c r="M11">
        <f>SUM(K11*0.04+K11)</f>
        <v>2259.92</v>
      </c>
    </row>
    <row r="12" spans="1:13" ht="34.5" customHeight="1">
      <c r="A12" s="5" t="s">
        <v>5</v>
      </c>
      <c r="B12" s="2">
        <v>895287</v>
      </c>
      <c r="C12" s="2">
        <v>899565</v>
      </c>
      <c r="E12" s="2">
        <v>31211</v>
      </c>
      <c r="F12" s="2">
        <v>31298</v>
      </c>
      <c r="H12" s="2">
        <v>99852</v>
      </c>
      <c r="I12" s="2">
        <v>100192</v>
      </c>
      <c r="J12" t="s">
        <v>22</v>
      </c>
      <c r="K12">
        <f>SUM(C12-B12+F12-E12+I12-H12)/2</f>
        <v>2352.5</v>
      </c>
      <c r="L12">
        <f>SUM(C12-B12+F12-E12+I12-H12)</f>
        <v>4705</v>
      </c>
      <c r="M12">
        <f>SUM(K12*0.04+K12)</f>
        <v>2446.6</v>
      </c>
    </row>
    <row r="13" spans="1:13" ht="34.5" customHeight="1">
      <c r="A13" s="5" t="s">
        <v>6</v>
      </c>
      <c r="B13" s="9">
        <v>899598</v>
      </c>
      <c r="C13" s="9">
        <v>901644</v>
      </c>
      <c r="D13" s="10"/>
      <c r="E13" s="9">
        <v>31324</v>
      </c>
      <c r="F13" s="9">
        <v>31387</v>
      </c>
      <c r="G13" s="10"/>
      <c r="H13" s="9">
        <v>100216</v>
      </c>
      <c r="I13" s="9">
        <v>100348</v>
      </c>
      <c r="J13" t="s">
        <v>23</v>
      </c>
      <c r="K13">
        <f>SUM(C13-B13+F13-E13+I13-H13)/2</f>
        <v>1120.5</v>
      </c>
      <c r="L13">
        <f>SUM(C13-B13+F13-E13+I13-H13)</f>
        <v>2241</v>
      </c>
      <c r="M13">
        <f>SUM(K13*0.04+K13)</f>
        <v>1165.32</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dimension ref="A1:M20"/>
  <sheetViews>
    <sheetView workbookViewId="0">
      <selection activeCell="B13" sqref="B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40420</v>
      </c>
      <c r="C3" s="6">
        <v>40424</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902355</v>
      </c>
      <c r="C9" s="9">
        <v>906170</v>
      </c>
      <c r="E9" s="9">
        <v>31404</v>
      </c>
      <c r="F9" s="9">
        <v>31513</v>
      </c>
      <c r="H9" s="9">
        <v>100411</v>
      </c>
      <c r="I9" s="9">
        <v>100671</v>
      </c>
      <c r="J9" t="s">
        <v>19</v>
      </c>
      <c r="K9">
        <f>SUM(C9-B9+F9-E9+I9-H9)/2</f>
        <v>2092</v>
      </c>
      <c r="L9">
        <f>SUM(C9-B9+F9-E9+I9-H9)</f>
        <v>4184</v>
      </c>
      <c r="M9">
        <f>SUM(K9*0.04+K9)</f>
        <v>2175.6799999999998</v>
      </c>
    </row>
    <row r="10" spans="1:13" ht="34.5" customHeight="1">
      <c r="A10" s="5" t="s">
        <v>3</v>
      </c>
      <c r="B10" s="2">
        <v>906193</v>
      </c>
      <c r="C10" s="2">
        <v>910385</v>
      </c>
      <c r="E10" s="2">
        <v>31534</v>
      </c>
      <c r="F10" s="2">
        <v>31608</v>
      </c>
      <c r="H10" s="2">
        <v>100729</v>
      </c>
      <c r="I10" s="2">
        <v>101089</v>
      </c>
      <c r="J10" t="s">
        <v>20</v>
      </c>
      <c r="K10">
        <f>SUM(C10-B10+F10-E10+I10-H10)/2</f>
        <v>2313</v>
      </c>
      <c r="L10">
        <f>SUM(C10-B10+F10-E10+I10-H10)</f>
        <v>4626</v>
      </c>
      <c r="M10">
        <f>SUM(K10*0.04+K10)</f>
        <v>2405.52</v>
      </c>
    </row>
    <row r="11" spans="1:13" ht="34.5" customHeight="1">
      <c r="A11" s="5" t="s">
        <v>4</v>
      </c>
      <c r="B11" s="2">
        <v>910409</v>
      </c>
      <c r="C11" s="2">
        <v>914239</v>
      </c>
      <c r="E11" s="2">
        <v>31626</v>
      </c>
      <c r="F11" s="2">
        <v>31707</v>
      </c>
      <c r="H11" s="2">
        <v>101161</v>
      </c>
      <c r="I11" s="2">
        <v>101424</v>
      </c>
      <c r="J11" t="s">
        <v>21</v>
      </c>
      <c r="K11">
        <f>SUM(C11-B11+F11-E11+I11-H11)/2</f>
        <v>2087</v>
      </c>
      <c r="L11">
        <f>SUM(C11-B11+F11-E11+I11-H11)</f>
        <v>4174</v>
      </c>
      <c r="M11">
        <f>SUM(K11*0.04+K11)</f>
        <v>2170.48</v>
      </c>
    </row>
    <row r="12" spans="1:13" ht="34.5" customHeight="1">
      <c r="A12" s="5" t="s">
        <v>5</v>
      </c>
      <c r="B12" s="2">
        <v>914268</v>
      </c>
      <c r="C12" s="2">
        <v>918130</v>
      </c>
      <c r="E12" s="2">
        <v>31723</v>
      </c>
      <c r="F12" s="2">
        <v>31777</v>
      </c>
      <c r="H12" s="2">
        <v>101488</v>
      </c>
      <c r="I12" s="2">
        <v>101836</v>
      </c>
      <c r="J12" t="s">
        <v>22</v>
      </c>
      <c r="K12">
        <f>SUM(C12-B12+F12-E12+I12-H12)/2</f>
        <v>2132</v>
      </c>
      <c r="L12">
        <f>SUM(C12-B12+F12-E12+I12-H12)</f>
        <v>4264</v>
      </c>
      <c r="M12">
        <f>SUM(K12*0.04+K12)</f>
        <v>2217.2800000000002</v>
      </c>
    </row>
    <row r="13" spans="1:13" ht="34.5" customHeight="1">
      <c r="A13" s="5" t="s">
        <v>6</v>
      </c>
      <c r="B13" s="9">
        <v>918177</v>
      </c>
      <c r="C13" s="9">
        <v>920000</v>
      </c>
      <c r="D13" s="10"/>
      <c r="E13" s="9">
        <v>31807</v>
      </c>
      <c r="F13" s="9">
        <v>31842</v>
      </c>
      <c r="G13" s="10"/>
      <c r="H13" s="9">
        <v>101888</v>
      </c>
      <c r="I13" s="9">
        <v>102040</v>
      </c>
      <c r="J13" t="s">
        <v>23</v>
      </c>
      <c r="K13">
        <f>SUM(C13-B13+F13-E13+I13-H13)/2</f>
        <v>1005</v>
      </c>
      <c r="L13">
        <f>SUM(C13-B13+F13-E13+I13-H13)</f>
        <v>2010</v>
      </c>
      <c r="M13">
        <f>SUM(K13*0.04+K13)</f>
        <v>1045.2</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38.xml><?xml version="1.0" encoding="utf-8"?>
<worksheet xmlns="http://schemas.openxmlformats.org/spreadsheetml/2006/main" xmlns:r="http://schemas.openxmlformats.org/officeDocument/2006/relationships">
  <dimension ref="A1:M20"/>
  <sheetViews>
    <sheetView workbookViewId="0">
      <selection activeCell="B10" sqref="B10"/>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40427</v>
      </c>
      <c r="C3" s="6">
        <v>40431</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8"/>
      <c r="C9" s="8"/>
      <c r="E9" s="8"/>
      <c r="F9" s="8"/>
      <c r="H9" s="8"/>
      <c r="I9" s="8"/>
      <c r="J9" t="s">
        <v>19</v>
      </c>
      <c r="K9">
        <f>SUM(C9-B9+F9-E9+I9-H9)/2</f>
        <v>0</v>
      </c>
      <c r="L9">
        <f>SUM(C9-B9+F9-E9+I9-H9)</f>
        <v>0</v>
      </c>
      <c r="M9">
        <f>SUM(K9*0.04+K9)</f>
        <v>0</v>
      </c>
    </row>
    <row r="10" spans="1:13" ht="34.5" customHeight="1">
      <c r="A10" s="5" t="s">
        <v>3</v>
      </c>
      <c r="B10" s="2">
        <v>920531</v>
      </c>
      <c r="C10" s="2">
        <v>924905</v>
      </c>
      <c r="E10" s="2">
        <v>31858</v>
      </c>
      <c r="F10" s="2">
        <v>31945</v>
      </c>
      <c r="H10" s="2">
        <v>102117</v>
      </c>
      <c r="I10" s="2">
        <v>102473</v>
      </c>
      <c r="J10" t="s">
        <v>20</v>
      </c>
      <c r="K10">
        <f>SUM(C10-B10+F10-E10+I10-H10)/2</f>
        <v>2408.5</v>
      </c>
      <c r="L10">
        <f>SUM(C10-B10+F10-E10+I10-H10)</f>
        <v>4817</v>
      </c>
      <c r="M10">
        <f>SUM(K10*0.04+K10)</f>
        <v>2504.84</v>
      </c>
    </row>
    <row r="11" spans="1:13" ht="34.5" customHeight="1">
      <c r="A11" s="5" t="s">
        <v>4</v>
      </c>
      <c r="B11" s="2">
        <v>924936</v>
      </c>
      <c r="C11" s="2">
        <v>928518</v>
      </c>
      <c r="E11" s="2">
        <v>31951</v>
      </c>
      <c r="F11" s="2">
        <v>32015</v>
      </c>
      <c r="H11" s="2">
        <v>102496</v>
      </c>
      <c r="I11" s="2">
        <v>102783</v>
      </c>
      <c r="J11" t="s">
        <v>21</v>
      </c>
      <c r="K11">
        <f>SUM(C11-B11+F11-E11+I11-H11)/2</f>
        <v>1966.5</v>
      </c>
      <c r="L11">
        <f>SUM(C11-B11+F11-E11+I11-H11)</f>
        <v>3933</v>
      </c>
      <c r="M11">
        <f>SUM(K11*0.04+K11)</f>
        <v>2045.16</v>
      </c>
    </row>
    <row r="12" spans="1:13" ht="34.5" customHeight="1">
      <c r="A12" s="5" t="s">
        <v>5</v>
      </c>
      <c r="B12" s="2">
        <v>928543</v>
      </c>
      <c r="C12" s="2">
        <v>932439</v>
      </c>
      <c r="E12" s="2">
        <v>32037</v>
      </c>
      <c r="F12" s="2">
        <v>32095</v>
      </c>
      <c r="H12" s="2">
        <v>102803</v>
      </c>
      <c r="I12" s="2">
        <v>103231</v>
      </c>
      <c r="J12" t="s">
        <v>22</v>
      </c>
      <c r="K12">
        <f>SUM(C12-B12+F12-E12+I12-H12)/2</f>
        <v>2191</v>
      </c>
      <c r="L12">
        <f>SUM(C12-B12+F12-E12+I12-H12)</f>
        <v>4382</v>
      </c>
      <c r="M12">
        <f>SUM(K12*0.04+K12)</f>
        <v>2278.64</v>
      </c>
    </row>
    <row r="13" spans="1:13" ht="34.5" customHeight="1">
      <c r="A13" s="5" t="s">
        <v>6</v>
      </c>
      <c r="B13" s="9">
        <v>932463</v>
      </c>
      <c r="C13" s="9">
        <v>934275</v>
      </c>
      <c r="D13" s="10"/>
      <c r="E13" s="9">
        <v>32112</v>
      </c>
      <c r="F13" s="9">
        <v>32151</v>
      </c>
      <c r="G13" s="10"/>
      <c r="H13" s="9">
        <v>103253</v>
      </c>
      <c r="I13" s="9">
        <v>103430</v>
      </c>
      <c r="J13" t="s">
        <v>23</v>
      </c>
      <c r="K13">
        <f>SUM(C13-B13+F13-E13+I13-H13)/2</f>
        <v>1014</v>
      </c>
      <c r="L13">
        <f>SUM(C13-B13+F13-E13+I13-H13)</f>
        <v>2028</v>
      </c>
      <c r="M13">
        <f>SUM(K13*0.04+K13)</f>
        <v>1054.56</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40434</v>
      </c>
      <c r="C3" s="6">
        <v>40438</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935145</v>
      </c>
      <c r="C9" s="9">
        <v>939063</v>
      </c>
      <c r="E9" s="9">
        <v>32159</v>
      </c>
      <c r="F9" s="9">
        <v>32240</v>
      </c>
      <c r="H9" s="9">
        <v>103489</v>
      </c>
      <c r="I9" s="9">
        <v>103842</v>
      </c>
      <c r="J9" t="s">
        <v>19</v>
      </c>
      <c r="K9">
        <f>SUM(C9-B9+F9-E9+I9-H9)/2</f>
        <v>2176</v>
      </c>
      <c r="L9">
        <f>SUM(C9-B9+F9-E9+I9-H9)</f>
        <v>4352</v>
      </c>
      <c r="M9">
        <f>SUM(K9*0.04+K9)</f>
        <v>2263.04</v>
      </c>
    </row>
    <row r="10" spans="1:13" ht="34.5" customHeight="1">
      <c r="A10" s="5" t="s">
        <v>3</v>
      </c>
      <c r="B10" s="2">
        <v>939090</v>
      </c>
      <c r="C10" s="2">
        <v>943507</v>
      </c>
      <c r="E10" s="2">
        <v>32255</v>
      </c>
      <c r="F10" s="2">
        <v>32305</v>
      </c>
      <c r="H10" s="2">
        <v>103878</v>
      </c>
      <c r="I10" s="2">
        <v>104383</v>
      </c>
      <c r="J10" t="s">
        <v>20</v>
      </c>
      <c r="K10">
        <f>SUM(C10-B10+F10-E10+I10-H10)/2</f>
        <v>2486</v>
      </c>
      <c r="L10">
        <f>SUM(C10-B10+F10-E10+I10-H10)</f>
        <v>4972</v>
      </c>
      <c r="M10">
        <f>SUM(K10*0.04+K10)</f>
        <v>2585.44</v>
      </c>
    </row>
    <row r="11" spans="1:13" ht="34.5" customHeight="1">
      <c r="A11" s="5" t="s">
        <v>4</v>
      </c>
      <c r="B11" s="2">
        <v>943536</v>
      </c>
      <c r="C11" s="2">
        <v>947381</v>
      </c>
      <c r="E11" s="2">
        <v>32322</v>
      </c>
      <c r="F11" s="2">
        <v>32392</v>
      </c>
      <c r="H11" s="2">
        <v>104407</v>
      </c>
      <c r="I11" s="2">
        <v>104790</v>
      </c>
      <c r="J11" t="s">
        <v>21</v>
      </c>
      <c r="K11">
        <f>SUM(C11-B11+F11-E11+I11-H11)/2</f>
        <v>2149</v>
      </c>
      <c r="L11">
        <f>SUM(C11-B11+F11-E11+I11-H11)</f>
        <v>4298</v>
      </c>
      <c r="M11">
        <f>SUM(K11*0.04+K11)</f>
        <v>2234.96</v>
      </c>
    </row>
    <row r="12" spans="1:13" ht="34.5" customHeight="1">
      <c r="A12" s="5" t="s">
        <v>5</v>
      </c>
      <c r="B12" s="2">
        <v>947404</v>
      </c>
      <c r="C12" s="2">
        <v>951768</v>
      </c>
      <c r="E12" s="2">
        <v>32409</v>
      </c>
      <c r="F12" s="2">
        <v>32459</v>
      </c>
      <c r="H12" s="2">
        <v>104829</v>
      </c>
      <c r="I12" s="2">
        <v>105219</v>
      </c>
      <c r="J12" t="s">
        <v>22</v>
      </c>
      <c r="K12">
        <f>SUM(C12-B12+F12-E12+I12-H12)/2</f>
        <v>2402</v>
      </c>
      <c r="L12">
        <f>SUM(C12-B12+F12-E12+I12-H12)</f>
        <v>4804</v>
      </c>
      <c r="M12">
        <f>SUM(K12*0.04+K12)</f>
        <v>2498.08</v>
      </c>
    </row>
    <row r="13" spans="1:13" ht="34.5" customHeight="1">
      <c r="A13" s="5" t="s">
        <v>6</v>
      </c>
      <c r="B13" s="9">
        <v>951787</v>
      </c>
      <c r="C13" s="9">
        <v>953914</v>
      </c>
      <c r="D13" s="10"/>
      <c r="E13" s="9">
        <v>32488</v>
      </c>
      <c r="F13" s="9">
        <v>32542</v>
      </c>
      <c r="G13" s="10"/>
      <c r="H13" s="9">
        <v>105246</v>
      </c>
      <c r="I13" s="9">
        <v>105489</v>
      </c>
      <c r="J13" t="s">
        <v>23</v>
      </c>
      <c r="K13">
        <f>SUM(C13-B13+F13-E13+I13-H13)/2</f>
        <v>1212</v>
      </c>
      <c r="L13">
        <f>SUM(C13-B13+F13-E13+I13-H13)</f>
        <v>2424</v>
      </c>
      <c r="M13">
        <f>SUM(K13*0.04+K13)</f>
        <v>1260.48</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dimension ref="A1:M20"/>
  <sheetViews>
    <sheetView workbookViewId="0">
      <selection activeCell="K12" sqref="K12"/>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40189</v>
      </c>
      <c r="C3" s="6">
        <v>40193</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2">
        <v>535805</v>
      </c>
      <c r="C9" s="2">
        <v>539599</v>
      </c>
      <c r="E9" s="2">
        <v>22822</v>
      </c>
      <c r="F9" s="2">
        <v>22928</v>
      </c>
      <c r="H9" s="2">
        <v>57118</v>
      </c>
      <c r="I9" s="2">
        <v>57404</v>
      </c>
      <c r="J9" t="s">
        <v>19</v>
      </c>
      <c r="K9">
        <f>SUM(C9-B9+F9-E9+I9-H9)/2</f>
        <v>2093</v>
      </c>
      <c r="L9">
        <f>SUM(C9-B9+F9-E9+I9-H9)</f>
        <v>4186</v>
      </c>
      <c r="M9">
        <f>SUM(K9*0.04+K9)</f>
        <v>2176.7199999999998</v>
      </c>
    </row>
    <row r="10" spans="1:13" ht="34.5" customHeight="1">
      <c r="A10" s="5" t="s">
        <v>3</v>
      </c>
      <c r="B10" s="2">
        <v>539623</v>
      </c>
      <c r="C10" s="2">
        <v>543052</v>
      </c>
      <c r="E10" s="2">
        <v>22971</v>
      </c>
      <c r="F10" s="2">
        <v>23033</v>
      </c>
      <c r="H10" s="2">
        <v>57427</v>
      </c>
      <c r="I10" s="2">
        <v>57658</v>
      </c>
      <c r="J10" t="s">
        <v>20</v>
      </c>
      <c r="K10">
        <f>SUM(C10-B10+F10-E10+I10-H10)/2</f>
        <v>1861</v>
      </c>
      <c r="L10">
        <f>SUM(C10-B10+F10-E10+I10-H10)</f>
        <v>3722</v>
      </c>
      <c r="M10">
        <f>SUM(K10*0.04+K10)</f>
        <v>1935.44</v>
      </c>
    </row>
    <row r="11" spans="1:13" ht="34.5" customHeight="1">
      <c r="A11" s="5" t="s">
        <v>4</v>
      </c>
      <c r="B11" s="2">
        <v>543074</v>
      </c>
      <c r="C11" s="2">
        <v>546646</v>
      </c>
      <c r="E11" s="2">
        <v>23087</v>
      </c>
      <c r="F11" s="2">
        <v>23186</v>
      </c>
      <c r="H11" s="2">
        <v>57690</v>
      </c>
      <c r="I11" s="2">
        <v>58008</v>
      </c>
      <c r="J11" t="s">
        <v>21</v>
      </c>
      <c r="K11">
        <f>SUM(C11-B11+F11-E11+I11-H11)/2</f>
        <v>1994.5</v>
      </c>
      <c r="L11">
        <f>SUM(C11-B11+F11-E11+I11-H11)</f>
        <v>3989</v>
      </c>
      <c r="M11">
        <f>SUM(K11*0.04+K11)</f>
        <v>2074.2800000000002</v>
      </c>
    </row>
    <row r="12" spans="1:13" ht="34.5" customHeight="1">
      <c r="A12" s="5" t="s">
        <v>5</v>
      </c>
      <c r="B12" s="2">
        <v>546679</v>
      </c>
      <c r="C12" s="2">
        <v>549854</v>
      </c>
      <c r="E12" s="2">
        <v>23229</v>
      </c>
      <c r="F12" s="2">
        <v>23289</v>
      </c>
      <c r="H12" s="2">
        <v>58081</v>
      </c>
      <c r="I12" s="2">
        <v>58320</v>
      </c>
      <c r="J12" t="s">
        <v>22</v>
      </c>
      <c r="K12">
        <f>SUM(C12-B12+F12-E12+I12-H12)/2</f>
        <v>1737</v>
      </c>
      <c r="L12">
        <f>SUM(C12-B12+F12-E12+I12-H12)</f>
        <v>3474</v>
      </c>
      <c r="M12">
        <f>SUM(K12*0.04+K12)</f>
        <v>1806.48</v>
      </c>
    </row>
    <row r="13" spans="1:13" ht="34.5" customHeight="1">
      <c r="A13" s="5" t="s">
        <v>6</v>
      </c>
      <c r="B13" s="2">
        <v>549880</v>
      </c>
      <c r="C13" s="2">
        <v>551171</v>
      </c>
      <c r="E13" s="2">
        <v>23301</v>
      </c>
      <c r="F13" s="2">
        <v>23347</v>
      </c>
      <c r="H13" s="2">
        <v>58355</v>
      </c>
      <c r="I13" s="2">
        <v>58462</v>
      </c>
      <c r="J13" t="s">
        <v>23</v>
      </c>
      <c r="K13">
        <f>SUM(C13-B13+F13-E13+I13-H13)/2</f>
        <v>722</v>
      </c>
      <c r="L13">
        <f>SUM(C13-B13+F13-E13+I13-H13)</f>
        <v>1444</v>
      </c>
      <c r="M13">
        <f>SUM(K13*0.04+K13)</f>
        <v>750.88</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40.xml><?xml version="1.0" encoding="utf-8"?>
<worksheet xmlns="http://schemas.openxmlformats.org/spreadsheetml/2006/main" xmlns:r="http://schemas.openxmlformats.org/officeDocument/2006/relationships">
  <dimension ref="A1:M20"/>
  <sheetViews>
    <sheetView workbookViewId="0">
      <selection activeCell="I11" sqref="I11"/>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40441</v>
      </c>
      <c r="C3" s="6">
        <v>40445</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954731</v>
      </c>
      <c r="C9" s="9">
        <v>958372</v>
      </c>
      <c r="E9" s="9">
        <v>32562</v>
      </c>
      <c r="F9" s="9">
        <v>32603</v>
      </c>
      <c r="H9" s="9">
        <v>105560</v>
      </c>
      <c r="I9" s="9">
        <v>105917</v>
      </c>
      <c r="J9" t="s">
        <v>19</v>
      </c>
      <c r="K9">
        <f>SUM(C9-B9+F9-E9+I9-H9)/2</f>
        <v>2019.5</v>
      </c>
      <c r="L9">
        <f>SUM(C9-B9+F9-E9+I9-H9)</f>
        <v>4039</v>
      </c>
      <c r="M9">
        <f>SUM(K9*0.04+K9)</f>
        <v>2100.2800000000002</v>
      </c>
    </row>
    <row r="10" spans="1:13" ht="34.5" customHeight="1">
      <c r="A10" s="5" t="s">
        <v>3</v>
      </c>
      <c r="B10" s="2">
        <v>958390</v>
      </c>
      <c r="C10" s="2">
        <v>962364</v>
      </c>
      <c r="E10" s="2">
        <v>32623</v>
      </c>
      <c r="F10" s="2">
        <v>32656</v>
      </c>
      <c r="H10" s="2">
        <v>105956</v>
      </c>
      <c r="I10" s="2">
        <v>106314</v>
      </c>
      <c r="J10" t="s">
        <v>20</v>
      </c>
      <c r="K10">
        <f>SUM(C10-B10+F10-E10+I10-H10)/2</f>
        <v>2182.5</v>
      </c>
      <c r="L10">
        <f>SUM(C10-B10+F10-E10+I10-H10)</f>
        <v>4365</v>
      </c>
      <c r="M10">
        <f>SUM(K10*0.04+K10)</f>
        <v>2269.8000000000002</v>
      </c>
    </row>
    <row r="11" spans="1:13" ht="34.5" customHeight="1">
      <c r="A11" s="5" t="s">
        <v>4</v>
      </c>
      <c r="B11" s="2">
        <v>962393</v>
      </c>
      <c r="C11" s="2">
        <v>966090</v>
      </c>
      <c r="E11" s="2">
        <v>32670</v>
      </c>
      <c r="F11" s="2">
        <v>32725</v>
      </c>
      <c r="H11" s="2">
        <v>106314</v>
      </c>
      <c r="I11" s="2">
        <v>106774</v>
      </c>
      <c r="J11" t="s">
        <v>21</v>
      </c>
      <c r="K11">
        <f>SUM(C11-B11+F11-E11+I11-H11)/2</f>
        <v>2106</v>
      </c>
      <c r="L11">
        <f>SUM(C11-B11+F11-E11+I11-H11)</f>
        <v>4212</v>
      </c>
      <c r="M11">
        <f>SUM(K11*0.04+K11)</f>
        <v>2190.2399999999998</v>
      </c>
    </row>
    <row r="12" spans="1:13" ht="34.5" customHeight="1">
      <c r="A12" s="5" t="s">
        <v>5</v>
      </c>
      <c r="B12" s="2">
        <v>966111</v>
      </c>
      <c r="C12" s="2">
        <v>969700</v>
      </c>
      <c r="E12" s="2">
        <v>32733</v>
      </c>
      <c r="F12" s="2">
        <v>32762</v>
      </c>
      <c r="H12" s="2">
        <v>106843</v>
      </c>
      <c r="I12" s="2">
        <v>107223</v>
      </c>
      <c r="J12" t="s">
        <v>22</v>
      </c>
      <c r="K12">
        <f>SUM(C12-B12+F12-E12+I12-H12)/2</f>
        <v>1999</v>
      </c>
      <c r="L12">
        <f>SUM(C12-B12+F12-E12+I12-H12)</f>
        <v>3998</v>
      </c>
      <c r="M12">
        <f>SUM(K12*0.04+K12)</f>
        <v>2078.96</v>
      </c>
    </row>
    <row r="13" spans="1:13" ht="34.5" customHeight="1">
      <c r="A13" s="5" t="s">
        <v>6</v>
      </c>
      <c r="B13" s="9">
        <v>969825</v>
      </c>
      <c r="C13" s="9">
        <v>971640</v>
      </c>
      <c r="D13" s="10"/>
      <c r="E13" s="9">
        <v>32792</v>
      </c>
      <c r="F13" s="9">
        <v>32824</v>
      </c>
      <c r="G13" s="10"/>
      <c r="H13" s="9">
        <v>107303</v>
      </c>
      <c r="I13" s="9">
        <v>107528</v>
      </c>
      <c r="J13" t="s">
        <v>23</v>
      </c>
      <c r="K13">
        <f>SUM(C13-B13+F13-E13+I13-H13)/2</f>
        <v>1036</v>
      </c>
      <c r="L13">
        <f>SUM(C13-B13+F13-E13+I13-H13)</f>
        <v>2072</v>
      </c>
      <c r="M13">
        <f>SUM(K13*0.04+K13)</f>
        <v>1077.44</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dimension ref="A1:M20"/>
  <sheetViews>
    <sheetView workbookViewId="0">
      <selection activeCell="B13" sqref="B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40448</v>
      </c>
      <c r="C3" s="6">
        <v>40452</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972639</v>
      </c>
      <c r="C9" s="9">
        <v>976362</v>
      </c>
      <c r="E9" s="9">
        <v>32850</v>
      </c>
      <c r="F9" s="9">
        <v>32896</v>
      </c>
      <c r="H9" s="9">
        <v>107598</v>
      </c>
      <c r="I9" s="9">
        <v>107957</v>
      </c>
      <c r="J9" t="s">
        <v>19</v>
      </c>
      <c r="K9">
        <f>SUM(C9-B9+F9-E9+I9-H9)/2</f>
        <v>2064</v>
      </c>
      <c r="L9">
        <f>SUM(C9-B9+F9-E9+I9-H9)</f>
        <v>4128</v>
      </c>
      <c r="M9">
        <f>SUM(K9*0.04+K9)</f>
        <v>2146.56</v>
      </c>
    </row>
    <row r="10" spans="1:13" ht="34.5" customHeight="1">
      <c r="A10" s="5" t="s">
        <v>3</v>
      </c>
      <c r="B10" s="2">
        <v>976362</v>
      </c>
      <c r="C10" s="2">
        <v>980174</v>
      </c>
      <c r="E10" s="2">
        <v>32905</v>
      </c>
      <c r="F10" s="2">
        <v>32937</v>
      </c>
      <c r="H10" s="2">
        <v>107988</v>
      </c>
      <c r="I10" s="2">
        <v>108416</v>
      </c>
      <c r="J10" t="s">
        <v>20</v>
      </c>
      <c r="K10">
        <f>SUM(C10-B10+F10-E10+I10-H10)/2</f>
        <v>2136</v>
      </c>
      <c r="L10">
        <f>SUM(C10-B10+F10-E10+I10-H10)</f>
        <v>4272</v>
      </c>
      <c r="M10">
        <f>SUM(K10*0.04+K10)</f>
        <v>2221.44</v>
      </c>
    </row>
    <row r="11" spans="1:13" ht="34.5" customHeight="1">
      <c r="A11" s="5" t="s">
        <v>4</v>
      </c>
      <c r="B11" s="2">
        <v>980203</v>
      </c>
      <c r="C11" s="2">
        <v>983728</v>
      </c>
      <c r="E11" s="2">
        <v>32950</v>
      </c>
      <c r="F11" s="2">
        <v>32993</v>
      </c>
      <c r="H11" s="2">
        <v>108442</v>
      </c>
      <c r="I11" s="2">
        <v>108777</v>
      </c>
      <c r="J11" t="s">
        <v>21</v>
      </c>
      <c r="K11">
        <f>SUM(C11-B11+F11-E11+I11-H11)/2</f>
        <v>1951.5</v>
      </c>
      <c r="L11">
        <f>SUM(C11-B11+F11-E11+I11-H11)</f>
        <v>3903</v>
      </c>
      <c r="M11">
        <f>SUM(K11*0.04+K11)</f>
        <v>2029.56</v>
      </c>
    </row>
    <row r="12" spans="1:13" ht="34.5" customHeight="1">
      <c r="A12" s="5" t="s">
        <v>5</v>
      </c>
      <c r="B12" s="2">
        <v>983755</v>
      </c>
      <c r="C12" s="2">
        <v>987407</v>
      </c>
      <c r="E12" s="2">
        <v>33002</v>
      </c>
      <c r="F12" s="2">
        <v>33040</v>
      </c>
      <c r="H12" s="2">
        <v>108867</v>
      </c>
      <c r="I12" s="2">
        <v>109203</v>
      </c>
      <c r="J12" t="s">
        <v>22</v>
      </c>
      <c r="K12">
        <f>SUM(C12-B12+F12-E12+I12-H12)/2</f>
        <v>2013</v>
      </c>
      <c r="L12">
        <f>SUM(C12-B12+F12-E12+I12-H12)</f>
        <v>4026</v>
      </c>
      <c r="M12">
        <f>SUM(K12*0.04+K12)</f>
        <v>2093.52</v>
      </c>
    </row>
    <row r="13" spans="1:13" ht="34.5" customHeight="1">
      <c r="A13" s="5" t="s">
        <v>6</v>
      </c>
      <c r="B13" s="9">
        <v>987427</v>
      </c>
      <c r="C13" s="9">
        <v>989025</v>
      </c>
      <c r="D13" s="10"/>
      <c r="E13" s="9">
        <v>33064</v>
      </c>
      <c r="F13" s="9">
        <v>33091</v>
      </c>
      <c r="G13" s="10"/>
      <c r="H13" s="9">
        <v>109280</v>
      </c>
      <c r="I13" s="9">
        <v>109526</v>
      </c>
      <c r="J13" t="s">
        <v>23</v>
      </c>
      <c r="K13">
        <f>SUM(C13-B13+F13-E13+I13-H13)/2</f>
        <v>935.5</v>
      </c>
      <c r="L13">
        <f>SUM(C13-B13+F13-E13+I13-H13)</f>
        <v>1871</v>
      </c>
      <c r="M13">
        <f>SUM(K13*0.04+K13)</f>
        <v>972.92</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42.xml><?xml version="1.0" encoding="utf-8"?>
<worksheet xmlns="http://schemas.openxmlformats.org/spreadsheetml/2006/main" xmlns:r="http://schemas.openxmlformats.org/officeDocument/2006/relationships">
  <dimension ref="A1:M20"/>
  <sheetViews>
    <sheetView workbookViewId="0">
      <selection activeCell="B13" sqref="B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40455</v>
      </c>
      <c r="C3" s="6">
        <v>40459</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989809</v>
      </c>
      <c r="C9" s="9">
        <v>993276</v>
      </c>
      <c r="E9" s="9">
        <v>33101</v>
      </c>
      <c r="F9" s="9">
        <v>33141</v>
      </c>
      <c r="H9" s="9">
        <v>109581</v>
      </c>
      <c r="I9" s="9">
        <v>109956</v>
      </c>
      <c r="J9" t="s">
        <v>19</v>
      </c>
      <c r="K9">
        <f>SUM(C9-B9+F9-E9+I9-H9)/2</f>
        <v>1941</v>
      </c>
      <c r="L9">
        <f>SUM(C9-B9+F9-E9+I9-H9)</f>
        <v>3882</v>
      </c>
      <c r="M9">
        <f>SUM(K9*0.04+K9)</f>
        <v>2018.64</v>
      </c>
    </row>
    <row r="10" spans="1:13" ht="34.5" customHeight="1">
      <c r="A10" s="5" t="s">
        <v>3</v>
      </c>
      <c r="B10" s="2">
        <v>993318</v>
      </c>
      <c r="C10" s="2">
        <v>997296</v>
      </c>
      <c r="E10" s="2">
        <v>33152</v>
      </c>
      <c r="F10" s="2">
        <v>33192</v>
      </c>
      <c r="H10" s="2">
        <v>110021</v>
      </c>
      <c r="I10" s="2">
        <v>111303</v>
      </c>
      <c r="J10" t="s">
        <v>20</v>
      </c>
      <c r="K10">
        <f>SUM(C10-B10+F10-E10+I10-H10)/2</f>
        <v>2650</v>
      </c>
      <c r="L10">
        <f>SUM(C10-B10+F10-E10+I10-H10)</f>
        <v>5300</v>
      </c>
      <c r="M10">
        <f>SUM(K10*0.04+K10)</f>
        <v>2756</v>
      </c>
    </row>
    <row r="11" spans="1:13" ht="34.5" customHeight="1">
      <c r="A11" s="5" t="s">
        <v>4</v>
      </c>
      <c r="B11" s="2">
        <v>997334</v>
      </c>
      <c r="C11" s="2">
        <v>1000589</v>
      </c>
      <c r="E11" s="2">
        <v>33207</v>
      </c>
      <c r="F11" s="2">
        <v>33247</v>
      </c>
      <c r="H11" s="2">
        <v>110508</v>
      </c>
      <c r="I11" s="2">
        <v>110881</v>
      </c>
      <c r="J11" t="s">
        <v>21</v>
      </c>
      <c r="K11">
        <f>SUM(C11-B11+F11-E11+I11-H11)/2</f>
        <v>1834</v>
      </c>
      <c r="L11">
        <f>SUM(C11-B11+F11-E11+I11-H11)</f>
        <v>3668</v>
      </c>
      <c r="M11">
        <f>SUM(K11*0.04+K11)</f>
        <v>1907.36</v>
      </c>
    </row>
    <row r="12" spans="1:13" ht="34.5" customHeight="1">
      <c r="A12" s="5" t="s">
        <v>5</v>
      </c>
      <c r="B12" s="2">
        <v>623</v>
      </c>
      <c r="C12" s="2">
        <v>4199</v>
      </c>
      <c r="E12" s="2">
        <v>33261</v>
      </c>
      <c r="F12" s="2">
        <v>33289</v>
      </c>
      <c r="H12" s="2">
        <v>110967</v>
      </c>
      <c r="I12" s="2">
        <v>111339</v>
      </c>
      <c r="J12" t="s">
        <v>22</v>
      </c>
      <c r="K12">
        <f>SUM(C12-B12+F12-E12+I12-H12)/2</f>
        <v>1988</v>
      </c>
      <c r="L12">
        <f>SUM(C12-B12+F12-E12+I12-H12)</f>
        <v>3976</v>
      </c>
      <c r="M12">
        <f>SUM(K12*0.04+K12)</f>
        <v>2067.52</v>
      </c>
    </row>
    <row r="13" spans="1:13" ht="34.5" customHeight="1">
      <c r="A13" s="5" t="s">
        <v>6</v>
      </c>
      <c r="B13" s="9">
        <v>4258</v>
      </c>
      <c r="C13" s="9">
        <v>5976</v>
      </c>
      <c r="D13" s="10"/>
      <c r="E13" s="9">
        <v>33308</v>
      </c>
      <c r="F13" s="9">
        <v>33340</v>
      </c>
      <c r="G13" s="10"/>
      <c r="H13" s="9">
        <v>111413</v>
      </c>
      <c r="I13" s="9">
        <v>111664</v>
      </c>
      <c r="J13" t="s">
        <v>23</v>
      </c>
      <c r="K13">
        <f>SUM(C13-B13+F13-E13+I13-H13)/2</f>
        <v>1000.5</v>
      </c>
      <c r="L13">
        <f>SUM(C13-B13+F13-E13+I13-H13)</f>
        <v>2001</v>
      </c>
      <c r="M13">
        <f>SUM(K13*0.04+K13)</f>
        <v>1040.52</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dimension ref="A1:M20"/>
  <sheetViews>
    <sheetView workbookViewId="0">
      <selection activeCell="I9" sqref="I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40462</v>
      </c>
      <c r="C3" s="6">
        <v>40466</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6858</v>
      </c>
      <c r="C9" s="9">
        <v>10601</v>
      </c>
      <c r="E9" s="9">
        <v>33349</v>
      </c>
      <c r="F9" s="9">
        <v>33399</v>
      </c>
      <c r="H9" s="9">
        <v>111736</v>
      </c>
      <c r="I9" s="9">
        <v>112208</v>
      </c>
      <c r="J9" t="s">
        <v>19</v>
      </c>
      <c r="K9">
        <f>SUM(C9-B9+F9-E9+I9-H9)/2</f>
        <v>2132.5</v>
      </c>
      <c r="L9">
        <f>SUM(C9-B9+F9-E9+I9-H9)</f>
        <v>4265</v>
      </c>
      <c r="M9">
        <f>SUM(K9*0.04+K9)</f>
        <v>2217.8000000000002</v>
      </c>
    </row>
    <row r="10" spans="1:13" ht="34.5" customHeight="1">
      <c r="A10" s="5" t="s">
        <v>3</v>
      </c>
      <c r="B10" s="2">
        <v>10638</v>
      </c>
      <c r="C10" s="2">
        <v>14390</v>
      </c>
      <c r="E10" s="2">
        <v>33414</v>
      </c>
      <c r="F10" s="2">
        <v>33448</v>
      </c>
      <c r="H10" s="2">
        <v>112263</v>
      </c>
      <c r="I10" s="2">
        <v>112718</v>
      </c>
      <c r="J10" t="s">
        <v>20</v>
      </c>
      <c r="K10">
        <f>SUM(C10-B10+F10-E10+I10-H10)/2</f>
        <v>2120.5</v>
      </c>
      <c r="L10">
        <f>SUM(C10-B10+F10-E10+I10-H10)</f>
        <v>4241</v>
      </c>
      <c r="M10">
        <f>SUM(K10*0.04+K10)</f>
        <v>2205.3200000000002</v>
      </c>
    </row>
    <row r="11" spans="1:13" ht="34.5" customHeight="1">
      <c r="A11" s="5" t="s">
        <v>4</v>
      </c>
      <c r="B11" s="2">
        <v>14465</v>
      </c>
      <c r="C11" s="2">
        <v>18011</v>
      </c>
      <c r="E11" s="2">
        <v>33455</v>
      </c>
      <c r="F11" s="2">
        <v>33494</v>
      </c>
      <c r="H11" s="2">
        <v>112749</v>
      </c>
      <c r="I11" s="2">
        <v>113137</v>
      </c>
      <c r="J11" t="s">
        <v>21</v>
      </c>
      <c r="K11">
        <f>SUM(C11-B11+F11-E11+I11-H11)/2</f>
        <v>1986.5</v>
      </c>
      <c r="L11">
        <f>SUM(C11-B11+F11-E11+I11-H11)</f>
        <v>3973</v>
      </c>
      <c r="M11">
        <f>SUM(K11*0.04+K11)</f>
        <v>2065.96</v>
      </c>
    </row>
    <row r="12" spans="1:13" ht="34.5" customHeight="1">
      <c r="A12" s="5" t="s">
        <v>5</v>
      </c>
      <c r="B12" s="2">
        <v>18037</v>
      </c>
      <c r="C12" s="2">
        <v>21661</v>
      </c>
      <c r="E12" s="2">
        <v>33511</v>
      </c>
      <c r="F12" s="2">
        <v>33535</v>
      </c>
      <c r="H12" s="2">
        <v>113231</v>
      </c>
      <c r="I12" s="2">
        <v>113632</v>
      </c>
      <c r="J12" t="s">
        <v>22</v>
      </c>
      <c r="K12">
        <f>SUM(C12-B12+F12-E12+I12-H12)/2</f>
        <v>2024.5</v>
      </c>
      <c r="L12">
        <f>SUM(C12-B12+F12-E12+I12-H12)</f>
        <v>4049</v>
      </c>
      <c r="M12">
        <f>SUM(K12*0.04+K12)</f>
        <v>2105.48</v>
      </c>
    </row>
    <row r="13" spans="1:13" ht="34.5" customHeight="1">
      <c r="A13" s="5" t="s">
        <v>6</v>
      </c>
      <c r="B13" s="9">
        <v>21690</v>
      </c>
      <c r="C13" s="9">
        <v>23338</v>
      </c>
      <c r="D13" s="10"/>
      <c r="E13" s="9">
        <v>33556</v>
      </c>
      <c r="F13" s="9">
        <v>33581</v>
      </c>
      <c r="G13" s="10"/>
      <c r="H13" s="9">
        <v>113719</v>
      </c>
      <c r="I13" s="9">
        <v>113919</v>
      </c>
      <c r="J13" t="s">
        <v>23</v>
      </c>
      <c r="K13">
        <f>SUM(C13-B13+F13-E13+I13-H13)/2</f>
        <v>936.5</v>
      </c>
      <c r="L13">
        <f>SUM(C13-B13+F13-E13+I13-H13)</f>
        <v>1873</v>
      </c>
      <c r="M13">
        <f>SUM(K13*0.04+K13)</f>
        <v>973.96</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44.xml><?xml version="1.0" encoding="utf-8"?>
<worksheet xmlns="http://schemas.openxmlformats.org/spreadsheetml/2006/main" xmlns:r="http://schemas.openxmlformats.org/officeDocument/2006/relationships">
  <dimension ref="A1:M20"/>
  <sheetViews>
    <sheetView workbookViewId="0">
      <selection activeCell="I9" sqref="I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40469</v>
      </c>
      <c r="C3" s="6">
        <v>40473</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24096</v>
      </c>
      <c r="C9" s="9">
        <v>27433</v>
      </c>
      <c r="E9" s="9">
        <v>33591</v>
      </c>
      <c r="F9" s="9">
        <v>33626</v>
      </c>
      <c r="H9" s="9">
        <v>113963</v>
      </c>
      <c r="I9" s="9">
        <v>114421</v>
      </c>
      <c r="J9" t="s">
        <v>19</v>
      </c>
      <c r="K9">
        <f>SUM(C9-B9+F9-E9+I9-H9)/2</f>
        <v>1915</v>
      </c>
      <c r="L9">
        <f>SUM(C9-B9+F9-E9+I9-H9)</f>
        <v>3830</v>
      </c>
      <c r="M9">
        <f>SUM(K9*0.04+K9)</f>
        <v>1991.6</v>
      </c>
    </row>
    <row r="10" spans="1:13" ht="34.5" customHeight="1">
      <c r="A10" s="5" t="s">
        <v>3</v>
      </c>
      <c r="B10" s="2">
        <v>27433</v>
      </c>
      <c r="C10" s="2">
        <v>30966</v>
      </c>
      <c r="E10" s="2">
        <v>33626</v>
      </c>
      <c r="F10" s="2">
        <v>33654</v>
      </c>
      <c r="H10" s="2">
        <v>114421</v>
      </c>
      <c r="I10" s="2">
        <v>114865</v>
      </c>
      <c r="J10" t="s">
        <v>20</v>
      </c>
      <c r="K10">
        <f>SUM(C10-B10+F10-E10+I10-H10)/2</f>
        <v>2002.5</v>
      </c>
      <c r="L10">
        <f>SUM(C10-B10+F10-E10+I10-H10)</f>
        <v>4005</v>
      </c>
      <c r="M10">
        <f>SUM(K10*0.04+K10)</f>
        <v>2082.6</v>
      </c>
    </row>
    <row r="11" spans="1:13" ht="34.5" customHeight="1">
      <c r="A11" s="5" t="s">
        <v>4</v>
      </c>
      <c r="B11" s="2">
        <v>31036</v>
      </c>
      <c r="C11" s="2">
        <v>34158</v>
      </c>
      <c r="E11" s="2">
        <v>33664</v>
      </c>
      <c r="F11" s="2">
        <v>33696</v>
      </c>
      <c r="H11" s="2">
        <v>114920</v>
      </c>
      <c r="I11" s="2">
        <v>115313</v>
      </c>
      <c r="J11" t="s">
        <v>21</v>
      </c>
      <c r="K11">
        <f>SUM(C11-B11+F11-E11+I11-H11)/2</f>
        <v>1773.5</v>
      </c>
      <c r="L11">
        <f>SUM(C11-B11+F11-E11+I11-H11)</f>
        <v>3547</v>
      </c>
      <c r="M11">
        <f>SUM(K11*0.04+K11)</f>
        <v>1844.44</v>
      </c>
    </row>
    <row r="12" spans="1:13" ht="34.5" customHeight="1">
      <c r="A12" s="5" t="s">
        <v>5</v>
      </c>
      <c r="B12" s="2">
        <v>34195</v>
      </c>
      <c r="C12" s="2">
        <v>37430</v>
      </c>
      <c r="E12" s="2">
        <v>33708</v>
      </c>
      <c r="F12" s="2">
        <v>33728</v>
      </c>
      <c r="H12" s="2">
        <v>115398</v>
      </c>
      <c r="I12" s="2">
        <v>115734</v>
      </c>
      <c r="J12" t="s">
        <v>22</v>
      </c>
      <c r="K12">
        <f>SUM(C12-B12+F12-E12+I12-H12)/2</f>
        <v>1795.5</v>
      </c>
      <c r="L12">
        <f>SUM(C12-B12+F12-E12+I12-H12)</f>
        <v>3591</v>
      </c>
      <c r="M12">
        <f>SUM(K12*0.04+K12)</f>
        <v>1867.32</v>
      </c>
    </row>
    <row r="13" spans="1:13" ht="34.5" customHeight="1">
      <c r="A13" s="5" t="s">
        <v>6</v>
      </c>
      <c r="B13" s="9">
        <v>37530</v>
      </c>
      <c r="C13" s="9">
        <v>39219</v>
      </c>
      <c r="D13" s="10"/>
      <c r="E13" s="9">
        <v>33734</v>
      </c>
      <c r="F13" s="9">
        <v>33757</v>
      </c>
      <c r="G13" s="10"/>
      <c r="H13" s="9">
        <v>115809</v>
      </c>
      <c r="I13" s="9">
        <v>116053</v>
      </c>
      <c r="J13" t="s">
        <v>23</v>
      </c>
      <c r="K13">
        <f>SUM(C13-B13+F13-E13+I13-H13)/2</f>
        <v>978</v>
      </c>
      <c r="L13">
        <f>SUM(C13-B13+F13-E13+I13-H13)</f>
        <v>1956</v>
      </c>
      <c r="M13">
        <f>SUM(K13*0.04+K13)</f>
        <v>1017.12</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dimension ref="A1:M20"/>
  <sheetViews>
    <sheetView workbookViewId="0">
      <selection activeCell="B13" sqref="B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40476</v>
      </c>
      <c r="C3" s="6">
        <v>40480</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c r="C9" s="9"/>
      <c r="E9" s="9"/>
      <c r="F9" s="9"/>
      <c r="H9" s="9"/>
      <c r="I9" s="9"/>
      <c r="J9" t="s">
        <v>19</v>
      </c>
      <c r="K9">
        <f>SUM(C9-B9+F9-E9+I9-H9)/2</f>
        <v>0</v>
      </c>
      <c r="L9">
        <f>SUM(C9-B9+F9-E9+I9-H9)</f>
        <v>0</v>
      </c>
      <c r="M9">
        <f>SUM(K9*0.04+K9)</f>
        <v>0</v>
      </c>
    </row>
    <row r="10" spans="1:13" ht="34.5" customHeight="1">
      <c r="A10" s="5" t="s">
        <v>3</v>
      </c>
      <c r="B10" s="2">
        <v>43501</v>
      </c>
      <c r="C10" s="2">
        <v>47107</v>
      </c>
      <c r="E10" s="2">
        <v>33822</v>
      </c>
      <c r="F10" s="2">
        <v>33856</v>
      </c>
      <c r="H10" s="2">
        <v>116576</v>
      </c>
      <c r="I10" s="2">
        <v>117093</v>
      </c>
      <c r="J10" t="s">
        <v>20</v>
      </c>
      <c r="K10">
        <f>SUM(C10-B10+F10-E10+I10-H10)/2</f>
        <v>2078.5</v>
      </c>
      <c r="L10">
        <f>SUM(C10-B10+F10-E10+I10-H10)</f>
        <v>4157</v>
      </c>
      <c r="M10">
        <f>SUM(K10*0.04+K10)</f>
        <v>2161.64</v>
      </c>
    </row>
    <row r="11" spans="1:13" ht="34.5" customHeight="1">
      <c r="A11" s="5" t="s">
        <v>4</v>
      </c>
      <c r="B11" s="2">
        <v>47107</v>
      </c>
      <c r="C11" s="2">
        <v>50427</v>
      </c>
      <c r="E11" s="2">
        <v>33856</v>
      </c>
      <c r="F11" s="2">
        <v>33904</v>
      </c>
      <c r="H11" s="2">
        <v>117093</v>
      </c>
      <c r="I11" s="2">
        <v>117453</v>
      </c>
      <c r="J11" t="s">
        <v>21</v>
      </c>
      <c r="K11">
        <f>SUM(C11-B11+F11-E11+I11-H11)/2</f>
        <v>1864</v>
      </c>
      <c r="L11">
        <f>SUM(C11-B11+F11-E11+I11-H11)</f>
        <v>3728</v>
      </c>
      <c r="M11">
        <f>SUM(K11*0.04+K11)</f>
        <v>1938.56</v>
      </c>
    </row>
    <row r="12" spans="1:13" ht="34.5" customHeight="1">
      <c r="A12" s="5" t="s">
        <v>5</v>
      </c>
      <c r="B12" s="2">
        <v>50460</v>
      </c>
      <c r="C12" s="2">
        <v>53985</v>
      </c>
      <c r="E12" s="2">
        <v>33912</v>
      </c>
      <c r="F12" s="2">
        <v>33943</v>
      </c>
      <c r="H12" s="2">
        <v>117531</v>
      </c>
      <c r="I12" s="2">
        <v>117980</v>
      </c>
      <c r="J12" t="s">
        <v>22</v>
      </c>
      <c r="K12">
        <f>SUM(C12-B12+F12-E12+I12-H12)/2</f>
        <v>2002.5</v>
      </c>
      <c r="L12">
        <f>SUM(C12-B12+F12-E12+I12-H12)</f>
        <v>4005</v>
      </c>
      <c r="M12">
        <f>SUM(K12*0.04+K12)</f>
        <v>2082.6</v>
      </c>
    </row>
    <row r="13" spans="1:13" ht="34.5" customHeight="1">
      <c r="A13" s="5" t="s">
        <v>6</v>
      </c>
      <c r="B13" s="9"/>
      <c r="C13" s="9"/>
      <c r="D13" s="10"/>
      <c r="E13" s="9"/>
      <c r="F13" s="9"/>
      <c r="G13" s="10"/>
      <c r="H13" s="9"/>
      <c r="I13" s="9"/>
      <c r="J13" t="s">
        <v>23</v>
      </c>
      <c r="K13">
        <f>SUM(C13-B13+F13-E13+I13-H13)/2</f>
        <v>0</v>
      </c>
      <c r="L13">
        <f>SUM(C13-B13+F13-E13+I13-H13)</f>
        <v>0</v>
      </c>
      <c r="M13">
        <f>SUM(K13*0.04+K13)</f>
        <v>0</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46.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40483</v>
      </c>
      <c r="C3" s="6">
        <v>40487</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56542</v>
      </c>
      <c r="C9" s="9">
        <v>59789</v>
      </c>
      <c r="E9" s="9">
        <v>34022</v>
      </c>
      <c r="F9" s="9">
        <v>34067</v>
      </c>
      <c r="H9" s="9">
        <v>118294</v>
      </c>
      <c r="I9" s="9">
        <v>118691</v>
      </c>
      <c r="J9" t="s">
        <v>19</v>
      </c>
      <c r="K9">
        <f>SUM(C9-B9+F9-E9+I9-H9)/2</f>
        <v>1844.5</v>
      </c>
      <c r="L9">
        <f>SUM(C9-B9+F9-E9+I9-H9)</f>
        <v>3689</v>
      </c>
      <c r="M9">
        <f>SUM(K9*0.04+K9)</f>
        <v>1918.28</v>
      </c>
    </row>
    <row r="10" spans="1:13" ht="34.5" customHeight="1">
      <c r="A10" s="5" t="s">
        <v>3</v>
      </c>
      <c r="B10" s="2">
        <v>59820</v>
      </c>
      <c r="C10" s="2">
        <v>63434</v>
      </c>
      <c r="E10" s="2">
        <v>34078</v>
      </c>
      <c r="F10" s="2">
        <v>34101</v>
      </c>
      <c r="H10" s="2">
        <v>118777</v>
      </c>
      <c r="I10" s="2">
        <v>119225</v>
      </c>
      <c r="J10" t="s">
        <v>20</v>
      </c>
      <c r="K10">
        <f>SUM(C10-B10+F10-E10+I10-H10)/2</f>
        <v>2042.5</v>
      </c>
      <c r="L10">
        <f>SUM(C10-B10+F10-E10+I10-H10)</f>
        <v>4085</v>
      </c>
      <c r="M10">
        <f>SUM(K10*0.04+K10)</f>
        <v>2124.1999999999998</v>
      </c>
    </row>
    <row r="11" spans="1:13" ht="34.5" customHeight="1">
      <c r="A11" s="5" t="s">
        <v>4</v>
      </c>
      <c r="B11" s="2">
        <v>63452</v>
      </c>
      <c r="C11" s="2">
        <v>66956</v>
      </c>
      <c r="E11" s="2">
        <v>34119</v>
      </c>
      <c r="F11" s="2">
        <v>34158</v>
      </c>
      <c r="H11" s="2">
        <v>119252</v>
      </c>
      <c r="I11" s="2">
        <v>119596</v>
      </c>
      <c r="J11" t="s">
        <v>21</v>
      </c>
      <c r="K11">
        <f>SUM(C11-B11+F11-E11+I11-H11)/2</f>
        <v>1943.5</v>
      </c>
      <c r="L11">
        <f>SUM(C11-B11+F11-E11+I11-H11)</f>
        <v>3887</v>
      </c>
      <c r="M11">
        <f>SUM(K11*0.04+K11)</f>
        <v>2021.24</v>
      </c>
    </row>
    <row r="12" spans="1:13" ht="34.5" customHeight="1">
      <c r="A12" s="5" t="s">
        <v>5</v>
      </c>
      <c r="B12" s="2">
        <v>66985</v>
      </c>
      <c r="C12" s="2">
        <v>70523</v>
      </c>
      <c r="E12" s="2">
        <v>34161</v>
      </c>
      <c r="F12" s="2">
        <v>34191</v>
      </c>
      <c r="H12" s="2">
        <v>119684</v>
      </c>
      <c r="I12" s="2">
        <v>120100</v>
      </c>
      <c r="J12" t="s">
        <v>22</v>
      </c>
      <c r="K12">
        <f>SUM(C12-B12+F12-E12+I12-H12)/2</f>
        <v>1992</v>
      </c>
      <c r="L12">
        <f>SUM(C12-B12+F12-E12+I12-H12)</f>
        <v>3984</v>
      </c>
      <c r="M12">
        <f>SUM(K12*0.04+K12)</f>
        <v>2071.6799999999998</v>
      </c>
    </row>
    <row r="13" spans="1:13" ht="34.5" customHeight="1">
      <c r="A13" s="5" t="s">
        <v>6</v>
      </c>
      <c r="B13" s="9">
        <v>70560</v>
      </c>
      <c r="C13" s="9">
        <v>72407</v>
      </c>
      <c r="D13" s="10"/>
      <c r="E13" s="9">
        <v>34221</v>
      </c>
      <c r="F13" s="9">
        <v>34253</v>
      </c>
      <c r="G13" s="10"/>
      <c r="H13" s="9">
        <v>120100</v>
      </c>
      <c r="I13" s="9">
        <v>120392</v>
      </c>
      <c r="J13" t="s">
        <v>23</v>
      </c>
      <c r="K13">
        <f>SUM(C13-B13+F13-E13+I13-H13)/2</f>
        <v>1085.5</v>
      </c>
      <c r="L13">
        <f>SUM(C13-B13+F13-E13+I13-H13)</f>
        <v>2171</v>
      </c>
      <c r="M13">
        <f>SUM(K13*0.04+K13)</f>
        <v>1128.92</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47.xml><?xml version="1.0" encoding="utf-8"?>
<worksheet xmlns="http://schemas.openxmlformats.org/spreadsheetml/2006/main" xmlns:r="http://schemas.openxmlformats.org/officeDocument/2006/relationships">
  <dimension ref="A1:M20"/>
  <sheetViews>
    <sheetView workbookViewId="0">
      <selection activeCell="I13" sqref="I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40490</v>
      </c>
      <c r="C3" s="6">
        <v>40494</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73318</v>
      </c>
      <c r="C9" s="9">
        <v>76648</v>
      </c>
      <c r="E9" s="9">
        <v>34260</v>
      </c>
      <c r="F9" s="9">
        <v>34302</v>
      </c>
      <c r="H9" s="9">
        <v>120458</v>
      </c>
      <c r="I9" s="9">
        <v>120904</v>
      </c>
      <c r="J9" t="s">
        <v>19</v>
      </c>
      <c r="K9">
        <f>SUM(C9-B9+F9-E9+I9-H9)/2</f>
        <v>1909</v>
      </c>
      <c r="L9">
        <f>SUM(C9-B9+F9-E9+I9-H9)</f>
        <v>3818</v>
      </c>
      <c r="M9">
        <f>SUM(K9*0.04+K9)</f>
        <v>1985.36</v>
      </c>
    </row>
    <row r="10" spans="1:13" ht="34.5" customHeight="1">
      <c r="A10" s="5" t="s">
        <v>3</v>
      </c>
      <c r="B10" s="2">
        <v>76678</v>
      </c>
      <c r="C10" s="2">
        <v>80679</v>
      </c>
      <c r="E10" s="2">
        <v>34325</v>
      </c>
      <c r="F10" s="2">
        <v>34373</v>
      </c>
      <c r="H10" s="2">
        <v>120960</v>
      </c>
      <c r="I10" s="2">
        <v>121219</v>
      </c>
      <c r="J10" t="s">
        <v>20</v>
      </c>
      <c r="K10">
        <f>SUM(C10-B10+F10-E10+I10-H10)/2</f>
        <v>2154</v>
      </c>
      <c r="L10">
        <f>SUM(C10-B10+F10-E10+I10-H10)</f>
        <v>4308</v>
      </c>
      <c r="M10">
        <f>SUM(K10*0.04+K10)</f>
        <v>2240.16</v>
      </c>
    </row>
    <row r="11" spans="1:13" ht="34.5" customHeight="1">
      <c r="A11" s="5" t="s">
        <v>4</v>
      </c>
      <c r="B11" s="2">
        <v>80721</v>
      </c>
      <c r="C11" s="2">
        <v>83984</v>
      </c>
      <c r="E11" s="2">
        <v>34387</v>
      </c>
      <c r="F11" s="2">
        <v>34444</v>
      </c>
      <c r="H11" s="2">
        <v>121418</v>
      </c>
      <c r="I11" s="2">
        <v>121735</v>
      </c>
      <c r="J11" t="s">
        <v>21</v>
      </c>
      <c r="K11">
        <f>SUM(C11-B11+F11-E11+I11-H11)/2</f>
        <v>1818.5</v>
      </c>
      <c r="L11">
        <f>SUM(C11-B11+F11-E11+I11-H11)</f>
        <v>3637</v>
      </c>
      <c r="M11">
        <f>SUM(K11*0.04+K11)</f>
        <v>1891.24</v>
      </c>
    </row>
    <row r="12" spans="1:13" ht="34.5" customHeight="1">
      <c r="A12" s="5" t="s">
        <v>5</v>
      </c>
      <c r="B12" s="12"/>
      <c r="C12" s="12"/>
      <c r="E12" s="12"/>
      <c r="F12" s="12"/>
      <c r="H12" s="12"/>
      <c r="I12" s="12"/>
      <c r="J12" t="s">
        <v>22</v>
      </c>
      <c r="K12">
        <f>SUM(C12-B12+F12-E12+I12-H12)/2</f>
        <v>0</v>
      </c>
      <c r="L12">
        <f>SUM(C12-B12+F12-E12+I12-H12)</f>
        <v>0</v>
      </c>
      <c r="M12">
        <f>SUM(K12*0.04+K12)</f>
        <v>0</v>
      </c>
    </row>
    <row r="13" spans="1:13" ht="34.5" customHeight="1">
      <c r="A13" s="5" t="s">
        <v>6</v>
      </c>
      <c r="B13" s="9">
        <v>84016</v>
      </c>
      <c r="C13" s="9">
        <v>85696</v>
      </c>
      <c r="D13" s="10"/>
      <c r="E13" s="9">
        <v>34455</v>
      </c>
      <c r="F13" s="9">
        <v>34477</v>
      </c>
      <c r="G13" s="10"/>
      <c r="H13" s="9">
        <v>121817</v>
      </c>
      <c r="I13" s="9">
        <v>122048</v>
      </c>
      <c r="J13" t="s">
        <v>23</v>
      </c>
      <c r="K13">
        <f>SUM(C13-B13+F13-E13+I13-H13)/2</f>
        <v>966.5</v>
      </c>
      <c r="L13">
        <f>SUM(C13-B13+F13-E13+I13-H13)</f>
        <v>1933</v>
      </c>
      <c r="M13">
        <f>SUM(K13*0.04+K13)</f>
        <v>1005.16</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48.xml><?xml version="1.0" encoding="utf-8"?>
<worksheet xmlns="http://schemas.openxmlformats.org/spreadsheetml/2006/main" xmlns:r="http://schemas.openxmlformats.org/officeDocument/2006/relationships">
  <dimension ref="A1:M20"/>
  <sheetViews>
    <sheetView workbookViewId="0">
      <selection activeCell="H13" sqref="H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40497</v>
      </c>
      <c r="C3" s="6">
        <v>40501</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86500</v>
      </c>
      <c r="C9" s="9">
        <v>89811</v>
      </c>
      <c r="E9" s="9">
        <v>34490</v>
      </c>
      <c r="F9" s="9">
        <v>34519</v>
      </c>
      <c r="H9" s="9">
        <v>122136</v>
      </c>
      <c r="I9" s="9">
        <v>122433</v>
      </c>
      <c r="J9" t="s">
        <v>19</v>
      </c>
      <c r="K9">
        <f>SUM(C9-B9+F9-E9+I9-H9)/2</f>
        <v>1818.5</v>
      </c>
      <c r="L9">
        <f>SUM(C9-B9+F9-E9+I9-H9)</f>
        <v>3637</v>
      </c>
      <c r="M9">
        <f>SUM(K9*0.04+K9)</f>
        <v>1891.24</v>
      </c>
    </row>
    <row r="10" spans="1:13" ht="34.5" customHeight="1">
      <c r="A10" s="5" t="s">
        <v>3</v>
      </c>
      <c r="B10" s="2">
        <v>89811</v>
      </c>
      <c r="C10" s="2">
        <v>93609</v>
      </c>
      <c r="E10" s="2">
        <v>34526</v>
      </c>
      <c r="F10" s="2">
        <v>34546</v>
      </c>
      <c r="H10" s="2">
        <v>122508</v>
      </c>
      <c r="I10" s="2">
        <v>122879</v>
      </c>
      <c r="J10" t="s">
        <v>20</v>
      </c>
      <c r="K10">
        <f>SUM(C10-B10+F10-E10+I10-H10)/2</f>
        <v>2094.5</v>
      </c>
      <c r="L10">
        <f>SUM(C10-B10+F10-E10+I10-H10)</f>
        <v>4189</v>
      </c>
      <c r="M10">
        <f>SUM(K10*0.04+K10)</f>
        <v>2178.2800000000002</v>
      </c>
    </row>
    <row r="11" spans="1:13" ht="34.5" customHeight="1">
      <c r="A11" s="5" t="s">
        <v>4</v>
      </c>
      <c r="B11" s="2">
        <v>93641</v>
      </c>
      <c r="C11" s="2">
        <v>96816</v>
      </c>
      <c r="E11" s="2">
        <v>34557</v>
      </c>
      <c r="F11" s="2">
        <v>34588</v>
      </c>
      <c r="H11" s="2">
        <v>123017</v>
      </c>
      <c r="I11" s="2">
        <v>123423</v>
      </c>
      <c r="J11" t="s">
        <v>21</v>
      </c>
      <c r="K11">
        <f>SUM(C11-B11+F11-E11+I11-H11)/2</f>
        <v>1806</v>
      </c>
      <c r="L11">
        <f>SUM(C11-B11+F11-E11+I11-H11)</f>
        <v>3612</v>
      </c>
      <c r="M11">
        <f>SUM(K11*0.04+K11)</f>
        <v>1878.24</v>
      </c>
    </row>
    <row r="12" spans="1:13" ht="34.5" customHeight="1">
      <c r="A12" s="5" t="s">
        <v>5</v>
      </c>
      <c r="B12" s="9">
        <v>96838</v>
      </c>
      <c r="C12" s="9">
        <v>100332</v>
      </c>
      <c r="D12" s="10"/>
      <c r="E12" s="9">
        <v>34594</v>
      </c>
      <c r="F12" s="9">
        <v>34607</v>
      </c>
      <c r="G12" s="10"/>
      <c r="H12" s="9">
        <v>123498</v>
      </c>
      <c r="I12" s="9">
        <v>123912</v>
      </c>
      <c r="J12" t="s">
        <v>22</v>
      </c>
      <c r="K12">
        <f>SUM(C12-B12+F12-E12+I12-H12)/2</f>
        <v>1960.5</v>
      </c>
      <c r="L12">
        <f>SUM(C12-B12+F12-E12+I12-H12)</f>
        <v>3921</v>
      </c>
      <c r="M12">
        <f>SUM(K12*0.04+K12)</f>
        <v>2038.92</v>
      </c>
    </row>
    <row r="13" spans="1:13" ht="34.5" customHeight="1">
      <c r="A13" s="5" t="s">
        <v>6</v>
      </c>
      <c r="B13" s="9">
        <v>100352</v>
      </c>
      <c r="C13" s="9">
        <v>102134</v>
      </c>
      <c r="D13" s="10"/>
      <c r="E13" s="9">
        <v>34625</v>
      </c>
      <c r="F13" s="9">
        <v>34656</v>
      </c>
      <c r="G13" s="10"/>
      <c r="H13" s="9">
        <v>123985</v>
      </c>
      <c r="I13" s="9">
        <v>124224</v>
      </c>
      <c r="J13" t="s">
        <v>23</v>
      </c>
      <c r="K13">
        <f>SUM(C13-B13+F13-E13+I13-H13)/2</f>
        <v>1026</v>
      </c>
      <c r="L13">
        <f>SUM(C13-B13+F13-E13+I13-H13)</f>
        <v>2052</v>
      </c>
      <c r="M13">
        <f>SUM(K13*0.04+K13)</f>
        <v>1067.04</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49.xml><?xml version="1.0" encoding="utf-8"?>
<worksheet xmlns="http://schemas.openxmlformats.org/spreadsheetml/2006/main" xmlns:r="http://schemas.openxmlformats.org/officeDocument/2006/relationships">
  <dimension ref="A1:M20"/>
  <sheetViews>
    <sheetView workbookViewId="0">
      <selection activeCell="C12" sqref="C12"/>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40504</v>
      </c>
      <c r="C3" s="6">
        <v>40508</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102981</v>
      </c>
      <c r="C9" s="9">
        <v>106408</v>
      </c>
      <c r="E9" s="9">
        <v>34672</v>
      </c>
      <c r="F9" s="9">
        <v>34704</v>
      </c>
      <c r="H9" s="9">
        <v>124274</v>
      </c>
      <c r="I9" s="9">
        <v>124606</v>
      </c>
      <c r="J9" t="s">
        <v>19</v>
      </c>
      <c r="K9">
        <f>SUM(C9-B9+F9-E9+I9-H9)/2</f>
        <v>1895.5</v>
      </c>
      <c r="L9">
        <f>SUM(C9-B9+F9-E9+I9-H9)</f>
        <v>3791</v>
      </c>
      <c r="M9">
        <f>SUM(K9*0.04+K9)</f>
        <v>1971.32</v>
      </c>
    </row>
    <row r="10" spans="1:13" ht="34.5" customHeight="1">
      <c r="A10" s="5" t="s">
        <v>3</v>
      </c>
      <c r="B10" s="2">
        <v>106459</v>
      </c>
      <c r="C10" s="2">
        <v>110044</v>
      </c>
      <c r="E10" s="2">
        <v>34710</v>
      </c>
      <c r="F10" s="2">
        <v>34734</v>
      </c>
      <c r="H10" s="2">
        <v>124647</v>
      </c>
      <c r="I10" s="2">
        <v>125010</v>
      </c>
      <c r="J10" t="s">
        <v>20</v>
      </c>
      <c r="K10">
        <f>SUM(C10-B10+F10-E10+I10-H10)/2</f>
        <v>1986</v>
      </c>
      <c r="L10">
        <f>SUM(C10-B10+F10-E10+I10-H10)</f>
        <v>3972</v>
      </c>
      <c r="M10">
        <f>SUM(K10*0.04+K10)</f>
        <v>2065.44</v>
      </c>
    </row>
    <row r="11" spans="1:13" ht="34.5" customHeight="1">
      <c r="A11" s="5" t="s">
        <v>4</v>
      </c>
      <c r="B11" s="2">
        <v>110080</v>
      </c>
      <c r="C11" s="2">
        <v>112551</v>
      </c>
      <c r="E11" s="2">
        <v>34739</v>
      </c>
      <c r="F11" s="2">
        <v>34763</v>
      </c>
      <c r="H11" s="2">
        <v>125041</v>
      </c>
      <c r="I11" s="2">
        <v>125368</v>
      </c>
      <c r="J11" t="s">
        <v>21</v>
      </c>
      <c r="K11">
        <f>SUM(C11-B11+F11-E11+I11-H11)/2</f>
        <v>1411</v>
      </c>
      <c r="L11">
        <f>SUM(C11-B11+F11-E11+I11-H11)</f>
        <v>2822</v>
      </c>
      <c r="M11">
        <f>SUM(K11*0.04+K11)</f>
        <v>1467.44</v>
      </c>
    </row>
    <row r="12" spans="1:13" ht="34.5" customHeight="1">
      <c r="A12" s="5" t="s">
        <v>5</v>
      </c>
      <c r="B12" s="12"/>
      <c r="C12" s="12"/>
      <c r="D12" s="10"/>
      <c r="E12" s="12"/>
      <c r="F12" s="12"/>
      <c r="G12" s="10"/>
      <c r="H12" s="12"/>
      <c r="I12" s="12"/>
      <c r="J12" t="s">
        <v>22</v>
      </c>
      <c r="K12">
        <f>SUM(C12-B12+F12-E12+I12-H12)/2</f>
        <v>0</v>
      </c>
      <c r="L12">
        <f>SUM(C12-B12+F12-E12+I12-H12)</f>
        <v>0</v>
      </c>
      <c r="M12">
        <f>SUM(K12*0.04+K12)</f>
        <v>0</v>
      </c>
    </row>
    <row r="13" spans="1:13" ht="34.5" customHeight="1">
      <c r="A13" s="5" t="s">
        <v>6</v>
      </c>
      <c r="B13" s="12"/>
      <c r="C13" s="12"/>
      <c r="D13" s="10"/>
      <c r="E13" s="12"/>
      <c r="F13" s="12"/>
      <c r="G13" s="10"/>
      <c r="H13" s="12"/>
      <c r="I13" s="12"/>
      <c r="J13" t="s">
        <v>23</v>
      </c>
      <c r="K13">
        <f>SUM(C13-B13+F13-E13+I13-H13)/2</f>
        <v>0</v>
      </c>
      <c r="L13">
        <f>SUM(C13-B13+F13-E13+I13-H13)</f>
        <v>0</v>
      </c>
      <c r="M13">
        <f>SUM(K13*0.04+K13)</f>
        <v>0</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dimension ref="A1:M20"/>
  <sheetViews>
    <sheetView workbookViewId="0">
      <selection activeCell="J13" sqref="J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40197</v>
      </c>
      <c r="C3" s="6">
        <v>40200</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8"/>
      <c r="C9" s="8"/>
      <c r="E9" s="8"/>
      <c r="F9" s="8"/>
      <c r="H9" s="8"/>
      <c r="I9" s="8"/>
      <c r="J9" t="s">
        <v>19</v>
      </c>
      <c r="K9">
        <f>SUM(C9-B9+F9-E9+I9-H9)/2</f>
        <v>0</v>
      </c>
      <c r="L9">
        <f>SUM(C9-B9+F9-E9+I9-H9)</f>
        <v>0</v>
      </c>
      <c r="M9">
        <f>SUM(K9*0.04+K9)</f>
        <v>0</v>
      </c>
    </row>
    <row r="10" spans="1:13" ht="34.5" customHeight="1">
      <c r="A10" s="5" t="s">
        <v>3</v>
      </c>
      <c r="B10" s="2">
        <v>551866</v>
      </c>
      <c r="C10" s="2">
        <v>555380</v>
      </c>
      <c r="E10" s="2">
        <v>23361</v>
      </c>
      <c r="F10" s="2">
        <v>23415</v>
      </c>
      <c r="H10" s="2">
        <v>58513</v>
      </c>
      <c r="I10" s="2">
        <v>58842</v>
      </c>
      <c r="J10" t="s">
        <v>20</v>
      </c>
      <c r="K10">
        <f>SUM(C10-B10+F10-E10+I10-H10)/2</f>
        <v>1948.5</v>
      </c>
      <c r="L10">
        <f>SUM(C10-B10+F10-E10+I10-H10)</f>
        <v>3897</v>
      </c>
      <c r="M10">
        <f>SUM(K10*0.04+K10)</f>
        <v>2026.44</v>
      </c>
    </row>
    <row r="11" spans="1:13" ht="34.5" customHeight="1">
      <c r="A11" s="5" t="s">
        <v>4</v>
      </c>
      <c r="B11" s="2">
        <v>555387</v>
      </c>
      <c r="C11" s="2">
        <v>558825</v>
      </c>
      <c r="E11" s="2">
        <v>23450</v>
      </c>
      <c r="F11" s="2">
        <v>23512</v>
      </c>
      <c r="H11" s="2">
        <v>58861</v>
      </c>
      <c r="I11" s="2">
        <v>59229</v>
      </c>
      <c r="J11" t="s">
        <v>21</v>
      </c>
      <c r="K11">
        <f>SUM(C11-B11+F11-E11+I11-H11)/2</f>
        <v>1934</v>
      </c>
      <c r="L11">
        <f>SUM(C11-B11+F11-E11+I11-H11)</f>
        <v>3868</v>
      </c>
      <c r="M11">
        <f>SUM(K11*0.04+K11)</f>
        <v>2011.36</v>
      </c>
    </row>
    <row r="12" spans="1:13" ht="34.5" customHeight="1">
      <c r="A12" s="5" t="s">
        <v>5</v>
      </c>
      <c r="B12" s="2">
        <v>558831</v>
      </c>
      <c r="C12" s="2">
        <v>562067</v>
      </c>
      <c r="E12" s="2">
        <v>23537</v>
      </c>
      <c r="F12" s="2">
        <v>23589</v>
      </c>
      <c r="H12" s="2">
        <v>59309</v>
      </c>
      <c r="I12" s="2">
        <v>59526</v>
      </c>
      <c r="J12" t="s">
        <v>22</v>
      </c>
      <c r="K12">
        <f>SUM(C12-B12+F12-E12+I12-H12)/2</f>
        <v>1752.5</v>
      </c>
      <c r="L12">
        <f>SUM(C12-B12+F12-E12+I12-H12)</f>
        <v>3505</v>
      </c>
      <c r="M12">
        <f>SUM(K12*0.04+K12)</f>
        <v>1822.6</v>
      </c>
    </row>
    <row r="13" spans="1:13" ht="34.5" customHeight="1">
      <c r="A13" s="5" t="s">
        <v>6</v>
      </c>
      <c r="B13" s="2">
        <v>562100</v>
      </c>
      <c r="C13" s="2">
        <v>563669</v>
      </c>
      <c r="E13" s="2">
        <v>23629</v>
      </c>
      <c r="F13" s="2">
        <v>23660</v>
      </c>
      <c r="H13" s="2">
        <v>59616</v>
      </c>
      <c r="I13" s="2">
        <v>59805</v>
      </c>
      <c r="J13" t="s">
        <v>23</v>
      </c>
      <c r="K13">
        <f>SUM(C13-B13+F13-E13+I13-H13)/2</f>
        <v>894.5</v>
      </c>
      <c r="L13">
        <f>SUM(C13-B13+F13-E13+I13-H13)</f>
        <v>1789</v>
      </c>
      <c r="M13">
        <f>SUM(K13*0.04+K13)</f>
        <v>930.28</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50.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40511</v>
      </c>
      <c r="C3" s="6">
        <v>40515</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112614</v>
      </c>
      <c r="C9" s="9">
        <v>116281</v>
      </c>
      <c r="E9" s="9">
        <v>34782</v>
      </c>
      <c r="F9" s="9">
        <v>34805</v>
      </c>
      <c r="H9" s="9">
        <v>125313</v>
      </c>
      <c r="I9" s="9">
        <v>125693</v>
      </c>
      <c r="J9" t="s">
        <v>19</v>
      </c>
      <c r="K9">
        <f>SUM(C9-B9+F9-E9+I9-H9)/2</f>
        <v>2035</v>
      </c>
      <c r="L9">
        <f>SUM(C9-B9+F9-E9+I9-H9)</f>
        <v>4070</v>
      </c>
      <c r="M9">
        <f>SUM(K9*0.04+K9)</f>
        <v>2116.4</v>
      </c>
    </row>
    <row r="10" spans="1:13" ht="34.5" customHeight="1">
      <c r="A10" s="5" t="s">
        <v>3</v>
      </c>
      <c r="B10" s="2">
        <v>116382</v>
      </c>
      <c r="C10" s="2">
        <v>120866</v>
      </c>
      <c r="E10" s="2">
        <v>34815</v>
      </c>
      <c r="F10" s="2">
        <v>34840</v>
      </c>
      <c r="H10" s="2">
        <v>125775</v>
      </c>
      <c r="I10" s="2">
        <v>126357</v>
      </c>
      <c r="J10" t="s">
        <v>20</v>
      </c>
      <c r="K10">
        <f>SUM(C10-B10+F10-E10+I10-H10)/2</f>
        <v>2545.5</v>
      </c>
      <c r="L10">
        <f>SUM(C10-B10+F10-E10+I10-H10)</f>
        <v>5091</v>
      </c>
      <c r="M10">
        <f>SUM(K10*0.04+K10)</f>
        <v>2647.32</v>
      </c>
    </row>
    <row r="11" spans="1:13" ht="34.5" customHeight="1">
      <c r="A11" s="5" t="s">
        <v>4</v>
      </c>
      <c r="B11" s="2">
        <v>120894</v>
      </c>
      <c r="C11" s="2">
        <v>124495</v>
      </c>
      <c r="E11" s="2">
        <v>34914</v>
      </c>
      <c r="F11" s="2">
        <v>34960</v>
      </c>
      <c r="H11" s="2">
        <v>126387</v>
      </c>
      <c r="I11" s="2">
        <v>126797</v>
      </c>
      <c r="J11" t="s">
        <v>21</v>
      </c>
      <c r="K11">
        <f>SUM(C11-B11+F11-E11+I11-H11)/2</f>
        <v>2028.5</v>
      </c>
      <c r="L11">
        <f>SUM(C11-B11+F11-E11+I11-H11)</f>
        <v>4057</v>
      </c>
      <c r="M11">
        <f>SUM(K11*0.04+K11)</f>
        <v>2109.64</v>
      </c>
    </row>
    <row r="12" spans="1:13" ht="34.5" customHeight="1">
      <c r="A12" s="5" t="s">
        <v>5</v>
      </c>
      <c r="B12" s="9">
        <v>124527</v>
      </c>
      <c r="C12" s="9">
        <v>128532</v>
      </c>
      <c r="D12" s="10"/>
      <c r="E12" s="9">
        <v>34972</v>
      </c>
      <c r="F12" s="9">
        <v>34995</v>
      </c>
      <c r="G12" s="10"/>
      <c r="H12" s="9">
        <v>126897</v>
      </c>
      <c r="I12" s="9">
        <v>127348</v>
      </c>
      <c r="J12" t="s">
        <v>22</v>
      </c>
      <c r="K12">
        <f>SUM(C12-B12+F12-E12+I12-H12)/2</f>
        <v>2239.5</v>
      </c>
      <c r="L12">
        <f>SUM(C12-B12+F12-E12+I12-H12)</f>
        <v>4479</v>
      </c>
      <c r="M12">
        <f>SUM(K12*0.04+K12)</f>
        <v>2329.08</v>
      </c>
    </row>
    <row r="13" spans="1:13" ht="34.5" customHeight="1">
      <c r="A13" s="5" t="s">
        <v>6</v>
      </c>
      <c r="B13" s="9">
        <v>128532</v>
      </c>
      <c r="C13" s="9">
        <v>129850</v>
      </c>
      <c r="D13" s="10"/>
      <c r="E13" s="9">
        <v>35019</v>
      </c>
      <c r="F13" s="9">
        <v>35028</v>
      </c>
      <c r="G13" s="10"/>
      <c r="H13" s="9">
        <v>127433</v>
      </c>
      <c r="I13" s="9">
        <v>127657</v>
      </c>
      <c r="J13" t="s">
        <v>23</v>
      </c>
      <c r="K13">
        <f>SUM(C13-B13+F13-E13+I13-H13)/2</f>
        <v>775.5</v>
      </c>
      <c r="L13">
        <f>SUM(C13-B13+F13-E13+I13-H13)</f>
        <v>1551</v>
      </c>
      <c r="M13">
        <f>SUM(K13*0.04+K13)</f>
        <v>806.52</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40518</v>
      </c>
      <c r="C3" s="6">
        <v>40522</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130729</v>
      </c>
      <c r="C9" s="9">
        <v>133427</v>
      </c>
      <c r="E9" s="9">
        <v>35041</v>
      </c>
      <c r="F9" s="9">
        <v>35064</v>
      </c>
      <c r="H9" s="9">
        <v>127739</v>
      </c>
      <c r="I9" s="9">
        <v>128028</v>
      </c>
      <c r="J9" t="s">
        <v>19</v>
      </c>
      <c r="K9">
        <f>SUM(C9-B9+F9-E9+I9-H9)/2</f>
        <v>1505</v>
      </c>
      <c r="L9">
        <f>SUM(C9-B9+F9-E9+I9-H9)</f>
        <v>3010</v>
      </c>
      <c r="M9">
        <f>SUM(K9*0.04+K9)</f>
        <v>1565.2</v>
      </c>
    </row>
    <row r="10" spans="1:13" ht="34.5" customHeight="1">
      <c r="A10" s="5" t="s">
        <v>3</v>
      </c>
      <c r="B10" s="2">
        <v>133459</v>
      </c>
      <c r="C10" s="2">
        <v>136612</v>
      </c>
      <c r="E10" s="2">
        <v>35081</v>
      </c>
      <c r="F10" s="2">
        <v>35118</v>
      </c>
      <c r="H10" s="2">
        <v>128135</v>
      </c>
      <c r="I10" s="2">
        <v>128554</v>
      </c>
      <c r="J10" t="s">
        <v>20</v>
      </c>
      <c r="K10">
        <f>SUM(C10-B10+F10-E10+I10-H10)/2</f>
        <v>1804.5</v>
      </c>
      <c r="L10">
        <f>SUM(C10-B10+F10-E10+I10-H10)</f>
        <v>3609</v>
      </c>
      <c r="M10">
        <f>SUM(K10*0.04+K10)</f>
        <v>1876.68</v>
      </c>
    </row>
    <row r="11" spans="1:13" ht="34.5" customHeight="1">
      <c r="A11" s="5" t="s">
        <v>4</v>
      </c>
      <c r="B11" s="2">
        <v>136648</v>
      </c>
      <c r="C11" s="2">
        <v>138643</v>
      </c>
      <c r="E11" s="2">
        <v>35144</v>
      </c>
      <c r="F11" s="2">
        <v>35164</v>
      </c>
      <c r="H11" s="2">
        <v>128587</v>
      </c>
      <c r="I11" s="2">
        <v>128861</v>
      </c>
      <c r="J11" t="s">
        <v>21</v>
      </c>
      <c r="K11">
        <f>SUM(C11-B11+F11-E11+I11-H11)/2</f>
        <v>1144.5</v>
      </c>
      <c r="L11">
        <f>SUM(C11-B11+F11-E11+I11-H11)</f>
        <v>2289</v>
      </c>
      <c r="M11">
        <f>SUM(K11*0.04+K11)</f>
        <v>1190.28</v>
      </c>
    </row>
    <row r="12" spans="1:13" ht="34.5" customHeight="1">
      <c r="A12" s="5" t="s">
        <v>5</v>
      </c>
      <c r="B12" s="9">
        <v>138668</v>
      </c>
      <c r="C12" s="9">
        <v>140496</v>
      </c>
      <c r="D12" s="10"/>
      <c r="E12" s="9">
        <v>35169</v>
      </c>
      <c r="F12" s="9">
        <v>35183</v>
      </c>
      <c r="G12" s="10"/>
      <c r="H12" s="9">
        <v>128936</v>
      </c>
      <c r="I12" s="9">
        <v>129088</v>
      </c>
      <c r="J12" t="s">
        <v>22</v>
      </c>
      <c r="K12">
        <f>SUM(C12-B12+F12-E12+I12-H12)/2</f>
        <v>997</v>
      </c>
      <c r="L12">
        <f>SUM(C12-B12+F12-E12+I12-H12)</f>
        <v>1994</v>
      </c>
      <c r="M12">
        <f>SUM(K12*0.04+K12)</f>
        <v>1036.8800000000001</v>
      </c>
    </row>
    <row r="13" spans="1:13" ht="34.5" customHeight="1">
      <c r="A13" s="5" t="s">
        <v>6</v>
      </c>
      <c r="B13" s="9">
        <v>140526</v>
      </c>
      <c r="C13" s="9">
        <v>140884</v>
      </c>
      <c r="D13" s="10"/>
      <c r="E13" s="9">
        <v>35204</v>
      </c>
      <c r="F13" s="9">
        <v>35211</v>
      </c>
      <c r="G13" s="10"/>
      <c r="H13" s="9">
        <v>129154</v>
      </c>
      <c r="I13" s="9">
        <v>129202</v>
      </c>
      <c r="J13" t="s">
        <v>23</v>
      </c>
      <c r="K13">
        <f>SUM(C13-B13+F13-E13+I13-H13)/2</f>
        <v>206.5</v>
      </c>
      <c r="L13">
        <f>SUM(C13-B13+F13-E13+I13-H13)</f>
        <v>413</v>
      </c>
      <c r="M13">
        <f>SUM(K13*0.04+K13)</f>
        <v>214.76</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52.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40525</v>
      </c>
      <c r="C3" s="6">
        <v>40529</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140918</v>
      </c>
      <c r="C9" s="9">
        <v>141251</v>
      </c>
      <c r="E9" s="9">
        <v>35218</v>
      </c>
      <c r="F9" s="9">
        <v>35224</v>
      </c>
      <c r="H9" s="9">
        <v>129240</v>
      </c>
      <c r="I9" s="9">
        <v>129274</v>
      </c>
      <c r="J9" t="s">
        <v>19</v>
      </c>
      <c r="K9">
        <f>SUM(C9-B9+F9-E9+I9-H9)/2</f>
        <v>186.5</v>
      </c>
      <c r="L9">
        <f>SUM(C9-B9+F9-E9+I9-H9)</f>
        <v>373</v>
      </c>
      <c r="M9">
        <f>SUM(K9*0.04+K9)</f>
        <v>193.96</v>
      </c>
    </row>
    <row r="10" spans="1:13" ht="34.5" customHeight="1">
      <c r="A10" s="5" t="s">
        <v>3</v>
      </c>
      <c r="B10" s="2">
        <v>141290</v>
      </c>
      <c r="C10" s="2">
        <v>141593</v>
      </c>
      <c r="E10" s="2">
        <v>35227</v>
      </c>
      <c r="F10" s="2">
        <v>35230</v>
      </c>
      <c r="H10" s="2">
        <v>129296</v>
      </c>
      <c r="I10" s="2">
        <v>129336</v>
      </c>
      <c r="J10" t="s">
        <v>20</v>
      </c>
      <c r="K10">
        <f>SUM(C10-B10+F10-E10+I10-H10)/2</f>
        <v>173</v>
      </c>
      <c r="L10">
        <f>SUM(C10-B10+F10-E10+I10-H10)</f>
        <v>346</v>
      </c>
      <c r="M10">
        <f>SUM(K10*0.04+K10)</f>
        <v>179.92</v>
      </c>
    </row>
    <row r="11" spans="1:13" ht="34.5" customHeight="1">
      <c r="A11" s="5" t="s">
        <v>4</v>
      </c>
      <c r="B11" s="2">
        <v>141625</v>
      </c>
      <c r="C11" s="2">
        <v>141833</v>
      </c>
      <c r="E11" s="2">
        <v>35237</v>
      </c>
      <c r="F11" s="2">
        <v>35247</v>
      </c>
      <c r="H11" s="2">
        <v>129361</v>
      </c>
      <c r="I11" s="2">
        <v>129397</v>
      </c>
      <c r="J11" t="s">
        <v>21</v>
      </c>
      <c r="K11">
        <f>SUM(C11-B11+F11-E11+I11-H11)/2</f>
        <v>127</v>
      </c>
      <c r="L11">
        <f>SUM(C11-B11+F11-E11+I11-H11)</f>
        <v>254</v>
      </c>
      <c r="M11">
        <f>SUM(K11*0.04+K11)</f>
        <v>132.08000000000001</v>
      </c>
    </row>
    <row r="12" spans="1:13" ht="34.5" customHeight="1">
      <c r="A12" s="5" t="s">
        <v>5</v>
      </c>
      <c r="B12" s="9">
        <v>141869</v>
      </c>
      <c r="C12" s="9">
        <v>142181</v>
      </c>
      <c r="D12" s="10"/>
      <c r="E12" s="9">
        <v>35251</v>
      </c>
      <c r="F12" s="9">
        <v>35255</v>
      </c>
      <c r="G12" s="10"/>
      <c r="H12" s="9">
        <v>129420</v>
      </c>
      <c r="I12" s="9">
        <v>129460</v>
      </c>
      <c r="J12" t="s">
        <v>22</v>
      </c>
      <c r="K12">
        <f>SUM(C12-B12+F12-E12+I12-H12)/2</f>
        <v>178</v>
      </c>
      <c r="L12">
        <f>SUM(C12-B12+F12-E12+I12-H12)</f>
        <v>356</v>
      </c>
      <c r="M12">
        <f>SUM(K12*0.04+K12)</f>
        <v>185.12</v>
      </c>
    </row>
    <row r="13" spans="1:13" ht="34.5" customHeight="1">
      <c r="A13" s="5" t="s">
        <v>6</v>
      </c>
      <c r="B13" s="9">
        <v>142202</v>
      </c>
      <c r="C13" s="9">
        <v>142489</v>
      </c>
      <c r="D13" s="10"/>
      <c r="E13" s="9">
        <v>35262</v>
      </c>
      <c r="F13" s="9">
        <v>35275</v>
      </c>
      <c r="G13" s="10"/>
      <c r="H13" s="9">
        <v>129483</v>
      </c>
      <c r="I13" s="9">
        <v>129534</v>
      </c>
      <c r="J13" t="s">
        <v>23</v>
      </c>
      <c r="K13">
        <f>SUM(C13-B13+F13-E13+I13-H13)/2</f>
        <v>175.5</v>
      </c>
      <c r="L13">
        <f>SUM(C13-B13+F13-E13+I13-H13)</f>
        <v>351</v>
      </c>
      <c r="M13">
        <f>SUM(K13*0.04+K13)</f>
        <v>182.52</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53.xml><?xml version="1.0" encoding="utf-8"?>
<worksheet xmlns="http://schemas.openxmlformats.org/spreadsheetml/2006/main" xmlns:r="http://schemas.openxmlformats.org/officeDocument/2006/relationships">
  <dimension ref="A1:M20"/>
  <sheetViews>
    <sheetView workbookViewId="0">
      <selection activeCell="H12" sqref="H12"/>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40546</v>
      </c>
      <c r="C3" s="6">
        <v>40550</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142715</v>
      </c>
      <c r="C9" s="9">
        <v>143107</v>
      </c>
      <c r="E9" s="9">
        <v>35333</v>
      </c>
      <c r="F9" s="9">
        <v>35352</v>
      </c>
      <c r="H9" s="9">
        <v>129741</v>
      </c>
      <c r="I9" s="9">
        <v>129766</v>
      </c>
      <c r="J9" t="s">
        <v>19</v>
      </c>
      <c r="K9">
        <f>SUM(C9-B9+F9-E9+I9-H9)/2</f>
        <v>218</v>
      </c>
      <c r="L9">
        <f>SUM(C9-B9+F9-E9+I9-H9)</f>
        <v>436</v>
      </c>
      <c r="M9">
        <f>SUM(K9*0.04+K9)</f>
        <v>226.72</v>
      </c>
    </row>
    <row r="10" spans="1:13" ht="34.5" customHeight="1">
      <c r="A10" s="5" t="s">
        <v>3</v>
      </c>
      <c r="B10" s="2">
        <v>143146</v>
      </c>
      <c r="C10" s="2">
        <v>143521</v>
      </c>
      <c r="E10" s="2">
        <v>35358</v>
      </c>
      <c r="F10" s="2">
        <v>35374</v>
      </c>
      <c r="H10" s="2">
        <v>129813</v>
      </c>
      <c r="I10" s="2">
        <v>129863</v>
      </c>
      <c r="J10" t="s">
        <v>20</v>
      </c>
      <c r="K10">
        <f>SUM(C10-B10+F10-E10+I10-H10)/2</f>
        <v>220.5</v>
      </c>
      <c r="L10">
        <f>SUM(C10-B10+F10-E10+I10-H10)</f>
        <v>441</v>
      </c>
      <c r="M10">
        <f>SUM(K10*0.04+K10)</f>
        <v>229.32</v>
      </c>
    </row>
    <row r="11" spans="1:13" ht="34.5" customHeight="1">
      <c r="A11" s="5" t="s">
        <v>4</v>
      </c>
      <c r="B11" s="2">
        <v>143561</v>
      </c>
      <c r="C11" s="2">
        <v>143944</v>
      </c>
      <c r="E11" s="2">
        <v>35381</v>
      </c>
      <c r="F11" s="2">
        <v>35390</v>
      </c>
      <c r="H11" s="2">
        <v>129891</v>
      </c>
      <c r="I11" s="2">
        <v>129942</v>
      </c>
      <c r="J11" t="s">
        <v>21</v>
      </c>
      <c r="K11">
        <f>SUM(C11-B11+F11-E11+I11-H11)/2</f>
        <v>221.5</v>
      </c>
      <c r="L11">
        <f>SUM(C11-B11+F11-E11+I11-H11)</f>
        <v>443</v>
      </c>
      <c r="M11">
        <f>SUM(K11*0.04+K11)</f>
        <v>230.36</v>
      </c>
    </row>
    <row r="12" spans="1:13" ht="34.5" customHeight="1">
      <c r="A12" s="5" t="s">
        <v>5</v>
      </c>
      <c r="B12" s="9">
        <v>143974</v>
      </c>
      <c r="C12" s="9">
        <v>144394</v>
      </c>
      <c r="D12" s="10"/>
      <c r="E12" s="9">
        <v>35397</v>
      </c>
      <c r="F12" s="9">
        <v>35413</v>
      </c>
      <c r="G12" s="10"/>
      <c r="H12" s="9">
        <v>129968</v>
      </c>
      <c r="I12" s="9">
        <v>130006</v>
      </c>
      <c r="J12" t="s">
        <v>22</v>
      </c>
      <c r="K12">
        <f>SUM(C12-B12+F12-E12+I12-H12)/2</f>
        <v>237</v>
      </c>
      <c r="L12">
        <f>SUM(C12-B12+F12-E12+I12-H12)</f>
        <v>474</v>
      </c>
      <c r="M12">
        <f>SUM(K12*0.04+K12)</f>
        <v>246.48</v>
      </c>
    </row>
    <row r="13" spans="1:13" ht="34.5" customHeight="1">
      <c r="A13" s="5" t="s">
        <v>6</v>
      </c>
      <c r="B13" s="9">
        <v>144429</v>
      </c>
      <c r="C13" s="9">
        <v>144871</v>
      </c>
      <c r="D13" s="10"/>
      <c r="E13" s="9">
        <v>35418</v>
      </c>
      <c r="F13" s="9">
        <v>35432</v>
      </c>
      <c r="G13" s="10"/>
      <c r="H13" s="9">
        <v>130062</v>
      </c>
      <c r="I13" s="9">
        <v>130082</v>
      </c>
      <c r="J13" t="s">
        <v>23</v>
      </c>
      <c r="K13">
        <f>SUM(C13-B13+F13-E13+I13-H13)/2</f>
        <v>238</v>
      </c>
      <c r="L13">
        <f>SUM(C13-B13+F13-E13+I13-H13)</f>
        <v>476</v>
      </c>
      <c r="M13">
        <f>SUM(K13*0.04+K13)</f>
        <v>247.52</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54.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40553</v>
      </c>
      <c r="C3" s="6">
        <v>40557</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144914</v>
      </c>
      <c r="C9" s="9">
        <v>148132</v>
      </c>
      <c r="E9" s="9">
        <v>35443</v>
      </c>
      <c r="F9" s="9">
        <v>35519</v>
      </c>
      <c r="H9" s="9">
        <v>130110</v>
      </c>
      <c r="I9" s="9">
        <v>130247</v>
      </c>
      <c r="J9" t="s">
        <v>19</v>
      </c>
      <c r="K9">
        <f>SUM(C9-B9+F9-E9+I9-H9)/2</f>
        <v>1715.5</v>
      </c>
      <c r="L9">
        <f>SUM(C9-B9+F9-E9+I9-H9)</f>
        <v>3431</v>
      </c>
      <c r="M9">
        <f>SUM(K9*0.04+K9)</f>
        <v>1784.12</v>
      </c>
    </row>
    <row r="10" spans="1:13" ht="34.5" customHeight="1">
      <c r="A10" s="5" t="s">
        <v>3</v>
      </c>
      <c r="B10" s="2">
        <v>148185</v>
      </c>
      <c r="C10" s="2">
        <v>151562</v>
      </c>
      <c r="E10" s="2">
        <v>35533</v>
      </c>
      <c r="F10" s="2">
        <v>35588</v>
      </c>
      <c r="H10" s="2">
        <v>130274</v>
      </c>
      <c r="I10" s="2">
        <v>130452</v>
      </c>
      <c r="J10" t="s">
        <v>20</v>
      </c>
      <c r="K10">
        <f>SUM(C10-B10+F10-E10+I10-H10)/2</f>
        <v>1805</v>
      </c>
      <c r="L10">
        <f>SUM(C10-B10+F10-E10+I10-H10)</f>
        <v>3610</v>
      </c>
      <c r="M10">
        <f>SUM(K10*0.04+K10)</f>
        <v>1877.2</v>
      </c>
    </row>
    <row r="11" spans="1:13" ht="34.5" customHeight="1">
      <c r="A11" s="5" t="s">
        <v>4</v>
      </c>
      <c r="B11" s="2">
        <v>151598</v>
      </c>
      <c r="C11" s="2">
        <v>154868</v>
      </c>
      <c r="E11" s="2">
        <v>35624</v>
      </c>
      <c r="F11" s="2">
        <v>35678</v>
      </c>
      <c r="H11" s="2">
        <v>130518</v>
      </c>
      <c r="I11" s="2">
        <v>130718</v>
      </c>
      <c r="J11" t="s">
        <v>21</v>
      </c>
      <c r="K11">
        <f>SUM(C11-B11+F11-E11+I11-H11)/2</f>
        <v>1762</v>
      </c>
      <c r="L11">
        <f>SUM(C11-B11+F11-E11+I11-H11)</f>
        <v>3524</v>
      </c>
      <c r="M11">
        <f>SUM(K11*0.04+K11)</f>
        <v>1832.48</v>
      </c>
    </row>
    <row r="12" spans="1:13" ht="34.5" customHeight="1">
      <c r="A12" s="5" t="s">
        <v>5</v>
      </c>
      <c r="B12" s="9">
        <v>154892</v>
      </c>
      <c r="C12" s="9">
        <v>158235</v>
      </c>
      <c r="D12" s="10"/>
      <c r="E12" s="9">
        <v>35685</v>
      </c>
      <c r="F12" s="9">
        <v>35727</v>
      </c>
      <c r="G12" s="10"/>
      <c r="H12" s="9">
        <v>130761</v>
      </c>
      <c r="I12" s="9">
        <v>130982</v>
      </c>
      <c r="J12" t="s">
        <v>22</v>
      </c>
      <c r="K12">
        <f>SUM(C12-B12+F12-E12+I12-H12)/2</f>
        <v>1803</v>
      </c>
      <c r="L12">
        <f>SUM(C12-B12+F12-E12+I12-H12)</f>
        <v>3606</v>
      </c>
      <c r="M12">
        <f>SUM(K12*0.04+K12)</f>
        <v>1875.12</v>
      </c>
    </row>
    <row r="13" spans="1:13" ht="34.5" customHeight="1">
      <c r="A13" s="5" t="s">
        <v>6</v>
      </c>
      <c r="B13" s="9">
        <v>158265</v>
      </c>
      <c r="C13" s="9">
        <v>159838</v>
      </c>
      <c r="D13" s="10"/>
      <c r="E13" s="9">
        <v>35753</v>
      </c>
      <c r="F13" s="9">
        <v>35792</v>
      </c>
      <c r="G13" s="10"/>
      <c r="H13" s="9">
        <v>131047</v>
      </c>
      <c r="I13" s="9">
        <v>131171</v>
      </c>
      <c r="J13" t="s">
        <v>23</v>
      </c>
      <c r="K13">
        <f>SUM(C13-B13+F13-E13+I13-H13)/2</f>
        <v>868</v>
      </c>
      <c r="L13">
        <f>SUM(C13-B13+F13-E13+I13-H13)</f>
        <v>1736</v>
      </c>
      <c r="M13">
        <f>SUM(K13*0.04+K13)</f>
        <v>902.72</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55.xml><?xml version="1.0" encoding="utf-8"?>
<worksheet xmlns="http://schemas.openxmlformats.org/spreadsheetml/2006/main" xmlns:r="http://schemas.openxmlformats.org/officeDocument/2006/relationships">
  <dimension ref="A1:M20"/>
  <sheetViews>
    <sheetView workbookViewId="0">
      <selection activeCell="C13" sqref="C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40560</v>
      </c>
      <c r="C3" s="6">
        <v>40564</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12"/>
      <c r="C9" s="12"/>
      <c r="E9" s="12"/>
      <c r="F9" s="12"/>
      <c r="H9" s="12"/>
      <c r="I9" s="12"/>
      <c r="J9" t="s">
        <v>19</v>
      </c>
      <c r="K9">
        <f>SUM(C9-B9+F9-E9+I9-H9)/2</f>
        <v>0</v>
      </c>
      <c r="L9">
        <f>SUM(C9-B9+F9-E9+I9-H9)</f>
        <v>0</v>
      </c>
      <c r="M9">
        <f>SUM(K9*0.04+K9)</f>
        <v>0</v>
      </c>
    </row>
    <row r="10" spans="1:13" ht="34.5" customHeight="1">
      <c r="A10" s="5" t="s">
        <v>3</v>
      </c>
      <c r="B10" s="2">
        <v>160385</v>
      </c>
      <c r="C10" s="2">
        <v>164029</v>
      </c>
      <c r="E10" s="2">
        <v>35796</v>
      </c>
      <c r="F10" s="2">
        <v>35852</v>
      </c>
      <c r="H10" s="2">
        <v>131219</v>
      </c>
      <c r="I10" s="2">
        <v>131466</v>
      </c>
      <c r="J10" t="s">
        <v>20</v>
      </c>
      <c r="K10">
        <f>SUM(C10-B10+F10-E10+I10-H10)/2</f>
        <v>1973.5</v>
      </c>
      <c r="L10">
        <f>SUM(C10-B10+F10-E10+I10-H10)</f>
        <v>3947</v>
      </c>
      <c r="M10">
        <f>SUM(K10*0.04+K10)</f>
        <v>2052.44</v>
      </c>
    </row>
    <row r="11" spans="1:13" ht="34.5" customHeight="1">
      <c r="A11" s="5" t="s">
        <v>4</v>
      </c>
      <c r="B11" s="2">
        <v>164061</v>
      </c>
      <c r="C11" s="2">
        <v>167187</v>
      </c>
      <c r="E11" s="2">
        <v>35883</v>
      </c>
      <c r="F11" s="2">
        <v>35926</v>
      </c>
      <c r="H11" s="2">
        <v>131540</v>
      </c>
      <c r="I11" s="2">
        <v>131790</v>
      </c>
      <c r="J11" t="s">
        <v>21</v>
      </c>
      <c r="K11">
        <f>SUM(C11-B11+F11-E11+I11-H11)/2</f>
        <v>1709.5</v>
      </c>
      <c r="L11">
        <f>SUM(C11-B11+F11-E11+I11-H11)</f>
        <v>3419</v>
      </c>
      <c r="M11">
        <f>SUM(K11*0.04+K11)</f>
        <v>1777.88</v>
      </c>
    </row>
    <row r="12" spans="1:13" ht="34.5" customHeight="1">
      <c r="A12" s="5" t="s">
        <v>5</v>
      </c>
      <c r="B12" s="9">
        <v>167210</v>
      </c>
      <c r="C12" s="9">
        <v>170459</v>
      </c>
      <c r="D12" s="10"/>
      <c r="E12" s="9">
        <v>35951</v>
      </c>
      <c r="F12" s="9">
        <v>35997</v>
      </c>
      <c r="G12" s="10"/>
      <c r="H12" s="9">
        <v>131836</v>
      </c>
      <c r="I12" s="9">
        <v>132085</v>
      </c>
      <c r="J12" t="s">
        <v>22</v>
      </c>
      <c r="K12">
        <f>SUM(C12-B12+F12-E12+I12-H12)/2</f>
        <v>1772</v>
      </c>
      <c r="L12">
        <f>SUM(C12-B12+F12-E12+I12-H12)</f>
        <v>3544</v>
      </c>
      <c r="M12">
        <f>SUM(K12*0.04+K12)</f>
        <v>1842.88</v>
      </c>
    </row>
    <row r="13" spans="1:13" ht="34.5" customHeight="1">
      <c r="A13" s="5" t="s">
        <v>6</v>
      </c>
      <c r="B13" s="9">
        <v>170492</v>
      </c>
      <c r="C13" s="9">
        <v>172052</v>
      </c>
      <c r="D13" s="10"/>
      <c r="E13" s="9">
        <v>36019</v>
      </c>
      <c r="F13" s="9">
        <v>36048</v>
      </c>
      <c r="G13" s="10"/>
      <c r="H13" s="9">
        <v>132164</v>
      </c>
      <c r="I13" s="9">
        <v>132309</v>
      </c>
      <c r="J13" t="s">
        <v>23</v>
      </c>
      <c r="K13">
        <f>SUM(C13-B13+F13-E13+I13-H13)/2</f>
        <v>867</v>
      </c>
      <c r="L13">
        <f>SUM(C13-B13+F13-E13+I13-H13)</f>
        <v>1734</v>
      </c>
      <c r="M13">
        <f>SUM(K13*0.04+K13)</f>
        <v>901.68</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56.xml><?xml version="1.0" encoding="utf-8"?>
<worksheet xmlns="http://schemas.openxmlformats.org/spreadsheetml/2006/main" xmlns:r="http://schemas.openxmlformats.org/officeDocument/2006/relationships">
  <dimension ref="A1:M20"/>
  <sheetViews>
    <sheetView workbookViewId="0">
      <selection activeCell="J13" sqref="J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40567</v>
      </c>
      <c r="C3" s="6">
        <v>40571</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172786</v>
      </c>
      <c r="C9" s="9">
        <v>175902</v>
      </c>
      <c r="D9" s="10"/>
      <c r="E9" s="9">
        <v>36060</v>
      </c>
      <c r="F9" s="9">
        <v>36084</v>
      </c>
      <c r="G9" s="10"/>
      <c r="H9" s="9">
        <v>132407</v>
      </c>
      <c r="I9" s="9">
        <v>132662</v>
      </c>
      <c r="J9" t="s">
        <v>19</v>
      </c>
      <c r="K9">
        <f>SUM(C9-B9+F9-E9+I9-H9)/2</f>
        <v>1697.5</v>
      </c>
      <c r="L9">
        <f>SUM(C9-B9+F9-E9+I9-H9)</f>
        <v>3395</v>
      </c>
      <c r="M9">
        <f>SUM(K9*0.04+K9)</f>
        <v>1765.4</v>
      </c>
    </row>
    <row r="10" spans="1:13" ht="34.5" customHeight="1">
      <c r="A10" s="5" t="s">
        <v>3</v>
      </c>
      <c r="B10" s="2">
        <v>175941</v>
      </c>
      <c r="C10" s="2">
        <v>179403</v>
      </c>
      <c r="E10" s="2">
        <v>36100</v>
      </c>
      <c r="F10" s="2">
        <v>36135</v>
      </c>
      <c r="H10" s="2">
        <v>132730</v>
      </c>
      <c r="I10" s="2">
        <v>133011</v>
      </c>
      <c r="J10" t="s">
        <v>20</v>
      </c>
      <c r="K10">
        <f>SUM(C10-B10+F10-E10+I10-H10)/2</f>
        <v>1889</v>
      </c>
      <c r="L10">
        <f>SUM(C10-B10+F10-E10+I10-H10)</f>
        <v>3778</v>
      </c>
      <c r="M10">
        <f>SUM(K10*0.04+K10)</f>
        <v>1964.56</v>
      </c>
    </row>
    <row r="11" spans="1:13" ht="34.5" customHeight="1">
      <c r="A11" s="5" t="s">
        <v>4</v>
      </c>
      <c r="B11" s="2">
        <v>179451</v>
      </c>
      <c r="C11" s="2">
        <v>182831</v>
      </c>
      <c r="E11" s="2">
        <v>36153</v>
      </c>
      <c r="F11" s="2">
        <v>36185</v>
      </c>
      <c r="H11" s="2">
        <v>133099</v>
      </c>
      <c r="I11" s="2">
        <v>133365</v>
      </c>
      <c r="J11" t="s">
        <v>21</v>
      </c>
      <c r="K11">
        <f>SUM(C11-B11+F11-E11+I11-H11)/2</f>
        <v>1839</v>
      </c>
      <c r="L11">
        <f>SUM(C11-B11+F11-E11+I11-H11)</f>
        <v>3678</v>
      </c>
      <c r="M11">
        <f>SUM(K11*0.04+K11)</f>
        <v>1912.56</v>
      </c>
    </row>
    <row r="12" spans="1:13" ht="34.5" customHeight="1">
      <c r="A12" s="5" t="s">
        <v>5</v>
      </c>
      <c r="B12" s="9">
        <v>182859</v>
      </c>
      <c r="C12" s="9">
        <v>186392</v>
      </c>
      <c r="D12" s="10"/>
      <c r="E12" s="9">
        <v>36197</v>
      </c>
      <c r="F12" s="9">
        <v>36231</v>
      </c>
      <c r="G12" s="10"/>
      <c r="H12" s="9">
        <v>133439</v>
      </c>
      <c r="I12" s="9">
        <v>133858</v>
      </c>
      <c r="J12" t="s">
        <v>22</v>
      </c>
      <c r="K12">
        <f>SUM(C12-B12+F12-E12+I12-H12)/2</f>
        <v>1993</v>
      </c>
      <c r="L12">
        <f>SUM(C12-B12+F12-E12+I12-H12)</f>
        <v>3986</v>
      </c>
      <c r="M12">
        <f>SUM(K12*0.04+K12)</f>
        <v>2072.7199999999998</v>
      </c>
    </row>
    <row r="13" spans="1:13" ht="34.5" customHeight="1">
      <c r="A13" s="5" t="s">
        <v>6</v>
      </c>
      <c r="B13" s="9">
        <v>186416</v>
      </c>
      <c r="C13" s="9">
        <v>188005</v>
      </c>
      <c r="D13" s="10"/>
      <c r="E13" s="9">
        <v>36236</v>
      </c>
      <c r="F13" s="9">
        <v>36253</v>
      </c>
      <c r="G13" s="10"/>
      <c r="H13" s="9">
        <v>133896</v>
      </c>
      <c r="I13" s="9">
        <v>134069</v>
      </c>
      <c r="J13" t="s">
        <v>23</v>
      </c>
      <c r="K13">
        <f>SUM(C13-B13+F13-E13+I13-H13)/2</f>
        <v>889.5</v>
      </c>
      <c r="L13">
        <f>SUM(C13-B13+F13-E13+I13-H13)</f>
        <v>1779</v>
      </c>
      <c r="M13">
        <f>SUM(K13*0.04+K13)</f>
        <v>925.08</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40574</v>
      </c>
      <c r="C3" s="6">
        <v>40578</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188691</v>
      </c>
      <c r="C9" s="9">
        <v>192153</v>
      </c>
      <c r="D9" s="10"/>
      <c r="E9" s="9">
        <v>36275</v>
      </c>
      <c r="F9" s="9">
        <v>36306</v>
      </c>
      <c r="G9" s="10"/>
      <c r="H9" s="9">
        <v>134184</v>
      </c>
      <c r="I9" s="9">
        <v>134490</v>
      </c>
      <c r="J9" t="s">
        <v>19</v>
      </c>
      <c r="K9">
        <f>SUM(C9-B9+F9-E9+I9-H9)/2</f>
        <v>1899.5</v>
      </c>
      <c r="L9">
        <f>SUM(C9-B9+F9-E9+I9-H9)</f>
        <v>3799</v>
      </c>
      <c r="M9">
        <f>SUM(K9*0.04+K9)</f>
        <v>1975.48</v>
      </c>
    </row>
    <row r="10" spans="1:13" ht="34.5" customHeight="1">
      <c r="A10" s="5" t="s">
        <v>3</v>
      </c>
      <c r="B10" s="2">
        <v>192172</v>
      </c>
      <c r="C10" s="2">
        <v>195824</v>
      </c>
      <c r="E10" s="2">
        <v>36310</v>
      </c>
      <c r="F10" s="2">
        <v>36354</v>
      </c>
      <c r="H10" s="2">
        <v>134570</v>
      </c>
      <c r="I10" s="2">
        <v>134866</v>
      </c>
      <c r="J10" t="s">
        <v>20</v>
      </c>
      <c r="K10">
        <f>SUM(C10-B10+F10-E10+I10-H10)/2</f>
        <v>1996</v>
      </c>
      <c r="L10">
        <f>SUM(C10-B10+F10-E10+I10-H10)</f>
        <v>3992</v>
      </c>
      <c r="M10">
        <f>SUM(K10*0.04+K10)</f>
        <v>2075.84</v>
      </c>
    </row>
    <row r="11" spans="1:13" ht="34.5" customHeight="1">
      <c r="A11" s="5" t="s">
        <v>4</v>
      </c>
      <c r="B11" s="2">
        <v>195869</v>
      </c>
      <c r="C11" s="2">
        <v>199167</v>
      </c>
      <c r="E11" s="2">
        <v>36366</v>
      </c>
      <c r="F11" s="2">
        <v>36412</v>
      </c>
      <c r="H11" s="2">
        <v>134969</v>
      </c>
      <c r="I11" s="2">
        <v>135255</v>
      </c>
      <c r="J11" t="s">
        <v>21</v>
      </c>
      <c r="K11">
        <f>SUM(C11-B11+F11-E11+I11-H11)/2</f>
        <v>1815</v>
      </c>
      <c r="L11">
        <f>SUM(C11-B11+F11-E11+I11-H11)</f>
        <v>3630</v>
      </c>
      <c r="M11">
        <f>SUM(K11*0.04+K11)</f>
        <v>1887.6</v>
      </c>
    </row>
    <row r="12" spans="1:13" ht="34.5" customHeight="1">
      <c r="A12" s="5" t="s">
        <v>5</v>
      </c>
      <c r="B12" s="9">
        <v>199193</v>
      </c>
      <c r="C12" s="9">
        <v>202453</v>
      </c>
      <c r="D12" s="10"/>
      <c r="E12" s="9">
        <v>36421</v>
      </c>
      <c r="F12" s="9">
        <v>36456</v>
      </c>
      <c r="G12" s="10"/>
      <c r="H12" s="9">
        <v>135329</v>
      </c>
      <c r="I12" s="9">
        <v>135600</v>
      </c>
      <c r="J12" t="s">
        <v>22</v>
      </c>
      <c r="K12">
        <f>SUM(C12-B12+F12-E12+I12-H12)/2</f>
        <v>1783</v>
      </c>
      <c r="L12">
        <f>SUM(C12-B12+F12-E12+I12-H12)</f>
        <v>3566</v>
      </c>
      <c r="M12">
        <f>SUM(K12*0.04+K12)</f>
        <v>1854.32</v>
      </c>
    </row>
    <row r="13" spans="1:13" ht="34.5" customHeight="1">
      <c r="A13" s="5" t="s">
        <v>6</v>
      </c>
      <c r="B13" s="9">
        <v>202475</v>
      </c>
      <c r="C13" s="9">
        <v>204167</v>
      </c>
      <c r="D13" s="10"/>
      <c r="E13" s="9">
        <v>36465</v>
      </c>
      <c r="F13" s="9">
        <v>36483</v>
      </c>
      <c r="G13" s="10"/>
      <c r="H13" s="9">
        <v>135682</v>
      </c>
      <c r="I13" s="9">
        <v>135839</v>
      </c>
      <c r="J13" t="s">
        <v>23</v>
      </c>
      <c r="K13">
        <f>SUM(C13-B13+F13-E13+I13-H13)/2</f>
        <v>933.5</v>
      </c>
      <c r="L13">
        <f>SUM(C13-B13+F13-E13+I13-H13)</f>
        <v>1867</v>
      </c>
      <c r="M13">
        <f>SUM(K13*0.04+K13)</f>
        <v>970.84</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40581</v>
      </c>
      <c r="C3" s="6">
        <v>40585</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204574</v>
      </c>
      <c r="C9" s="9">
        <v>207940</v>
      </c>
      <c r="D9" s="10"/>
      <c r="E9" s="9">
        <v>36500</v>
      </c>
      <c r="F9" s="9">
        <v>36538</v>
      </c>
      <c r="G9" s="10"/>
      <c r="H9" s="9">
        <v>135884</v>
      </c>
      <c r="I9" s="9">
        <v>136154</v>
      </c>
      <c r="J9" t="s">
        <v>19</v>
      </c>
      <c r="K9">
        <f>SUM(C9-B9+F9-E9+I9-H9)/2</f>
        <v>1837</v>
      </c>
      <c r="L9">
        <f>SUM(C9-B9+F9-E9+I9-H9)</f>
        <v>3674</v>
      </c>
      <c r="M9">
        <f>SUM(K9*0.04+K9)</f>
        <v>1910.48</v>
      </c>
    </row>
    <row r="10" spans="1:13" ht="34.5" customHeight="1">
      <c r="A10" s="5" t="s">
        <v>3</v>
      </c>
      <c r="B10" s="2">
        <v>207990</v>
      </c>
      <c r="C10" s="2">
        <v>211428</v>
      </c>
      <c r="E10" s="2">
        <v>36547</v>
      </c>
      <c r="F10" s="2">
        <v>36572</v>
      </c>
      <c r="H10" s="2">
        <v>136239</v>
      </c>
      <c r="I10" s="2">
        <v>136512</v>
      </c>
      <c r="J10" t="s">
        <v>20</v>
      </c>
      <c r="K10">
        <f>SUM(C10-B10+F10-E10+I10-H10)/2</f>
        <v>1868</v>
      </c>
      <c r="L10">
        <f>SUM(C10-B10+F10-E10+I10-H10)</f>
        <v>3736</v>
      </c>
      <c r="M10">
        <f>SUM(K10*0.04+K10)</f>
        <v>1942.72</v>
      </c>
    </row>
    <row r="11" spans="1:13" ht="34.5" customHeight="1">
      <c r="A11" s="5" t="s">
        <v>4</v>
      </c>
      <c r="B11" s="2">
        <v>211462</v>
      </c>
      <c r="C11" s="2">
        <v>214394</v>
      </c>
      <c r="E11" s="2">
        <v>36587</v>
      </c>
      <c r="F11" s="2">
        <v>36613</v>
      </c>
      <c r="H11" s="2">
        <v>136575</v>
      </c>
      <c r="I11" s="2">
        <v>136844</v>
      </c>
      <c r="J11" t="s">
        <v>21</v>
      </c>
      <c r="K11">
        <f>SUM(C11-B11+F11-E11+I11-H11)/2</f>
        <v>1613.5</v>
      </c>
      <c r="L11">
        <f>SUM(C11-B11+F11-E11+I11-H11)</f>
        <v>3227</v>
      </c>
      <c r="M11">
        <f>SUM(K11*0.04+K11)</f>
        <v>1678.04</v>
      </c>
    </row>
    <row r="12" spans="1:13" ht="34.5" customHeight="1">
      <c r="A12" s="5" t="s">
        <v>5</v>
      </c>
      <c r="B12" s="9">
        <v>214415</v>
      </c>
      <c r="C12" s="9">
        <v>217713</v>
      </c>
      <c r="D12" s="10"/>
      <c r="E12" s="9">
        <v>36620</v>
      </c>
      <c r="F12" s="9">
        <v>36635</v>
      </c>
      <c r="G12" s="10"/>
      <c r="H12" s="9">
        <v>136920</v>
      </c>
      <c r="I12" s="9">
        <v>137236</v>
      </c>
      <c r="J12" t="s">
        <v>22</v>
      </c>
      <c r="K12">
        <f>SUM(C12-B12+F12-E12+I12-H12)/2</f>
        <v>1814.5</v>
      </c>
      <c r="L12">
        <f>SUM(C12-B12+F12-E12+I12-H12)</f>
        <v>3629</v>
      </c>
      <c r="M12">
        <f>SUM(K12*0.04+K12)</f>
        <v>1887.08</v>
      </c>
    </row>
    <row r="13" spans="1:13" ht="34.5" customHeight="1">
      <c r="A13" s="5" t="s">
        <v>6</v>
      </c>
      <c r="B13" s="9">
        <v>217734</v>
      </c>
      <c r="C13" s="9">
        <v>219371</v>
      </c>
      <c r="D13" s="10"/>
      <c r="E13" s="9">
        <v>36648</v>
      </c>
      <c r="F13" s="9">
        <v>36662</v>
      </c>
      <c r="G13" s="10"/>
      <c r="H13" s="9">
        <v>137311</v>
      </c>
      <c r="I13" s="9">
        <v>137529</v>
      </c>
      <c r="J13" t="s">
        <v>23</v>
      </c>
      <c r="K13">
        <f>SUM(C13-B13+F13-E13+I13-H13)/2</f>
        <v>934.5</v>
      </c>
      <c r="L13">
        <f>SUM(C13-B13+F13-E13+I13-H13)</f>
        <v>1869</v>
      </c>
      <c r="M13">
        <f>SUM(K13*0.04+K13)</f>
        <v>971.88</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40588</v>
      </c>
      <c r="C3" s="6">
        <v>40592</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220090</v>
      </c>
      <c r="C9" s="9">
        <v>222961</v>
      </c>
      <c r="D9" s="10"/>
      <c r="E9" s="9">
        <v>36688</v>
      </c>
      <c r="F9" s="9">
        <v>36781</v>
      </c>
      <c r="G9" s="10"/>
      <c r="H9" s="9">
        <v>137611</v>
      </c>
      <c r="I9" s="9">
        <v>137828</v>
      </c>
      <c r="J9" t="s">
        <v>19</v>
      </c>
      <c r="K9">
        <f>SUM(C9-B9+F9-E9+I9-H9)/2</f>
        <v>1590.5</v>
      </c>
      <c r="L9">
        <f>SUM(C9-B9+F9-E9+I9-H9)</f>
        <v>3181</v>
      </c>
      <c r="M9">
        <f>SUM(K9*0.04+K9)</f>
        <v>1654.12</v>
      </c>
    </row>
    <row r="10" spans="1:13" ht="34.5" customHeight="1">
      <c r="A10" s="5" t="s">
        <v>3</v>
      </c>
      <c r="B10" s="2">
        <v>222992</v>
      </c>
      <c r="C10" s="2">
        <v>226231</v>
      </c>
      <c r="E10" s="2">
        <v>36723</v>
      </c>
      <c r="F10" s="2">
        <v>36744</v>
      </c>
      <c r="H10" s="2">
        <v>137896</v>
      </c>
      <c r="I10" s="2">
        <v>138170</v>
      </c>
      <c r="J10" t="s">
        <v>20</v>
      </c>
      <c r="K10">
        <f>SUM(C10-B10+F10-E10+I10-H10)/2</f>
        <v>1767</v>
      </c>
      <c r="L10">
        <f>SUM(C10-B10+F10-E10+I10-H10)</f>
        <v>3534</v>
      </c>
      <c r="M10">
        <f>SUM(K10*0.04+K10)</f>
        <v>1837.68</v>
      </c>
    </row>
    <row r="11" spans="1:13" ht="34.5" customHeight="1">
      <c r="A11" s="5" t="s">
        <v>4</v>
      </c>
      <c r="B11" s="2">
        <v>226252</v>
      </c>
      <c r="C11" s="2">
        <v>229215</v>
      </c>
      <c r="E11" s="2">
        <v>36757</v>
      </c>
      <c r="F11" s="2">
        <v>36798</v>
      </c>
      <c r="H11" s="2">
        <v>138264</v>
      </c>
      <c r="I11" s="2">
        <v>138585</v>
      </c>
      <c r="J11" t="s">
        <v>21</v>
      </c>
      <c r="K11">
        <f>SUM(C11-B11+F11-E11+I11-H11)/2</f>
        <v>1662.5</v>
      </c>
      <c r="L11">
        <f>SUM(C11-B11+F11-E11+I11-H11)</f>
        <v>3325</v>
      </c>
      <c r="M11">
        <f>SUM(K11*0.04+K11)</f>
        <v>1729</v>
      </c>
    </row>
    <row r="12" spans="1:13" ht="34.5" customHeight="1">
      <c r="A12" s="5" t="s">
        <v>5</v>
      </c>
      <c r="B12" s="9">
        <v>229240</v>
      </c>
      <c r="C12" s="9">
        <v>232285</v>
      </c>
      <c r="D12" s="10"/>
      <c r="E12" s="9">
        <v>36814</v>
      </c>
      <c r="F12" s="9">
        <v>36841</v>
      </c>
      <c r="G12" s="10"/>
      <c r="H12" s="9">
        <v>138650</v>
      </c>
      <c r="I12" s="9">
        <v>138921</v>
      </c>
      <c r="J12" t="s">
        <v>22</v>
      </c>
      <c r="K12">
        <f>SUM(C12-B12+F12-E12+I12-H12)/2</f>
        <v>1671.5</v>
      </c>
      <c r="L12">
        <f>SUM(C12-B12+F12-E12+I12-H12)</f>
        <v>3343</v>
      </c>
      <c r="M12">
        <f>SUM(K12*0.04+K12)</f>
        <v>1738.36</v>
      </c>
    </row>
    <row r="13" spans="1:13" ht="34.5" customHeight="1">
      <c r="A13" s="5" t="s">
        <v>6</v>
      </c>
      <c r="B13" s="9">
        <v>232305</v>
      </c>
      <c r="C13" s="9">
        <v>233862</v>
      </c>
      <c r="D13" s="10"/>
      <c r="E13" s="9">
        <v>36856</v>
      </c>
      <c r="F13" s="9">
        <v>36886</v>
      </c>
      <c r="G13" s="10"/>
      <c r="H13" s="9">
        <v>138996</v>
      </c>
      <c r="I13" s="9">
        <v>139154</v>
      </c>
      <c r="J13" t="s">
        <v>23</v>
      </c>
      <c r="K13">
        <f>SUM(C13-B13+F13-E13+I13-H13)/2</f>
        <v>872.5</v>
      </c>
      <c r="L13">
        <f>SUM(C13-B13+F13-E13+I13-H13)</f>
        <v>1745</v>
      </c>
      <c r="M13">
        <f>SUM(K13*0.04+K13)</f>
        <v>907.4</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dimension ref="A1:M20"/>
  <sheetViews>
    <sheetView workbookViewId="0">
      <selection activeCell="B13" sqref="B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40203</v>
      </c>
      <c r="C3" s="6">
        <v>40207</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564382</v>
      </c>
      <c r="C9" s="9">
        <v>568095</v>
      </c>
      <c r="E9" s="9">
        <v>23685</v>
      </c>
      <c r="F9" s="9">
        <v>23797</v>
      </c>
      <c r="H9" s="9">
        <v>59837</v>
      </c>
      <c r="I9" s="9">
        <v>60212</v>
      </c>
      <c r="J9" t="s">
        <v>19</v>
      </c>
      <c r="K9">
        <f>SUM(C9-B9+F9-E9+I9-H9)/2</f>
        <v>2100</v>
      </c>
      <c r="L9">
        <f>SUM(C9-B9+F9-E9+I9-H9)</f>
        <v>4200</v>
      </c>
      <c r="M9">
        <f>SUM(K9*0.04+K9)</f>
        <v>2184</v>
      </c>
    </row>
    <row r="10" spans="1:13" ht="34.5" customHeight="1">
      <c r="A10" s="5" t="s">
        <v>3</v>
      </c>
      <c r="B10" s="2">
        <v>568123</v>
      </c>
      <c r="C10" s="2">
        <v>571625</v>
      </c>
      <c r="E10" s="2">
        <v>23829</v>
      </c>
      <c r="F10" s="2">
        <v>23913</v>
      </c>
      <c r="H10" s="2">
        <v>60283</v>
      </c>
      <c r="I10" s="2">
        <v>60702</v>
      </c>
      <c r="J10" t="s">
        <v>20</v>
      </c>
      <c r="K10">
        <f>SUM(C10-B10+F10-E10+I10-H10)/2</f>
        <v>2002.5</v>
      </c>
      <c r="L10">
        <f>SUM(C10-B10+F10-E10+I10-H10)</f>
        <v>4005</v>
      </c>
      <c r="M10">
        <f>SUM(K10*0.04+K10)</f>
        <v>2082.6</v>
      </c>
    </row>
    <row r="11" spans="1:13" ht="34.5" customHeight="1">
      <c r="A11" s="5" t="s">
        <v>4</v>
      </c>
      <c r="B11" s="2">
        <v>571643</v>
      </c>
      <c r="C11" s="2">
        <v>575480</v>
      </c>
      <c r="E11" s="2">
        <v>23929</v>
      </c>
      <c r="F11" s="2">
        <v>24002</v>
      </c>
      <c r="H11" s="2">
        <v>60720</v>
      </c>
      <c r="I11" s="2">
        <v>61099</v>
      </c>
      <c r="J11" t="s">
        <v>21</v>
      </c>
      <c r="K11">
        <f>SUM(C11-B11+F11-E11+I11-H11)/2</f>
        <v>2144.5</v>
      </c>
      <c r="L11">
        <f>SUM(C11-B11+F11-E11+I11-H11)</f>
        <v>4289</v>
      </c>
      <c r="M11">
        <f>SUM(K11*0.04+K11)</f>
        <v>2230.2800000000002</v>
      </c>
    </row>
    <row r="12" spans="1:13" ht="34.5" customHeight="1">
      <c r="A12" s="5" t="s">
        <v>5</v>
      </c>
      <c r="B12" s="2">
        <v>575501</v>
      </c>
      <c r="C12" s="2">
        <v>579018</v>
      </c>
      <c r="E12" s="2">
        <v>24009</v>
      </c>
      <c r="F12" s="2">
        <v>24078</v>
      </c>
      <c r="H12" s="2">
        <v>61160</v>
      </c>
      <c r="I12" s="2">
        <v>61536</v>
      </c>
      <c r="J12" t="s">
        <v>22</v>
      </c>
      <c r="K12">
        <f>SUM(C12-B12+F12-E12+I12-H12)/2</f>
        <v>1981</v>
      </c>
      <c r="L12">
        <f>SUM(C12-B12+F12-E12+I12-H12)</f>
        <v>3962</v>
      </c>
      <c r="M12">
        <f>SUM(K12*0.04+K12)</f>
        <v>2060.2399999999998</v>
      </c>
    </row>
    <row r="13" spans="1:13" ht="34.5" customHeight="1">
      <c r="A13" s="5" t="s">
        <v>6</v>
      </c>
      <c r="B13" s="2">
        <v>579042</v>
      </c>
      <c r="C13" s="2">
        <v>580506</v>
      </c>
      <c r="E13" s="2">
        <v>24093</v>
      </c>
      <c r="F13" s="2">
        <v>24133</v>
      </c>
      <c r="H13" s="2">
        <v>61563</v>
      </c>
      <c r="I13" s="2">
        <v>61714</v>
      </c>
      <c r="J13" t="s">
        <v>23</v>
      </c>
      <c r="K13">
        <f>SUM(C13-B13+F13-E13+I13-H13)/2</f>
        <v>827.5</v>
      </c>
      <c r="L13">
        <f>SUM(C13-B13+F13-E13+I13-H13)</f>
        <v>1655</v>
      </c>
      <c r="M13">
        <f>SUM(K13*0.04+K13)</f>
        <v>860.6</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60.xml><?xml version="1.0" encoding="utf-8"?>
<worksheet xmlns="http://schemas.openxmlformats.org/spreadsheetml/2006/main" xmlns:r="http://schemas.openxmlformats.org/officeDocument/2006/relationships">
  <dimension ref="A1:M20"/>
  <sheetViews>
    <sheetView workbookViewId="0">
      <selection activeCell="I14" sqref="I14"/>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40595</v>
      </c>
      <c r="C3" s="6">
        <v>40599</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234440</v>
      </c>
      <c r="C9" s="9">
        <v>237475</v>
      </c>
      <c r="D9" s="10"/>
      <c r="E9" s="9">
        <v>36893</v>
      </c>
      <c r="F9" s="9">
        <v>36950</v>
      </c>
      <c r="G9" s="10"/>
      <c r="H9" s="9">
        <v>139241</v>
      </c>
      <c r="I9" s="9">
        <v>139521</v>
      </c>
      <c r="J9" t="s">
        <v>19</v>
      </c>
      <c r="K9">
        <f>SUM(C9-B9+F9-E9+I9-H9)/2</f>
        <v>1686</v>
      </c>
      <c r="L9">
        <f>SUM(C9-B9+F9-E9+I9-H9)</f>
        <v>3372</v>
      </c>
      <c r="M9">
        <f>SUM(K9*0.04+K9)</f>
        <v>1753.44</v>
      </c>
    </row>
    <row r="10" spans="1:13" ht="34.5" customHeight="1">
      <c r="A10" s="5" t="s">
        <v>3</v>
      </c>
      <c r="B10" s="2">
        <v>237481</v>
      </c>
      <c r="C10" s="2">
        <v>240735</v>
      </c>
      <c r="E10" s="2">
        <v>36968</v>
      </c>
      <c r="F10" s="2">
        <v>36987</v>
      </c>
      <c r="H10" s="2">
        <v>139598</v>
      </c>
      <c r="I10" s="2">
        <v>139889</v>
      </c>
      <c r="J10" t="s">
        <v>20</v>
      </c>
      <c r="K10">
        <f>SUM(C10-B10+F10-E10+I10-H10)/2</f>
        <v>1782</v>
      </c>
      <c r="L10">
        <f>SUM(C10-B10+F10-E10+I10-H10)</f>
        <v>3564</v>
      </c>
      <c r="M10">
        <f>SUM(K10*0.04+K10)</f>
        <v>1853.28</v>
      </c>
    </row>
    <row r="11" spans="1:13" ht="34.5" customHeight="1">
      <c r="A11" s="5" t="s">
        <v>4</v>
      </c>
      <c r="B11" s="2">
        <v>240780</v>
      </c>
      <c r="C11" s="2">
        <v>243644</v>
      </c>
      <c r="E11" s="2">
        <v>37008</v>
      </c>
      <c r="F11" s="2">
        <v>37038</v>
      </c>
      <c r="H11" s="2">
        <v>139982</v>
      </c>
      <c r="I11" s="2">
        <v>140273</v>
      </c>
      <c r="J11" t="s">
        <v>21</v>
      </c>
      <c r="K11">
        <f>SUM(C11-B11+F11-E11+I11-H11)/2</f>
        <v>1592.5</v>
      </c>
      <c r="L11">
        <f>SUM(C11-B11+F11-E11+I11-H11)</f>
        <v>3185</v>
      </c>
      <c r="M11">
        <f>SUM(K11*0.04+K11)</f>
        <v>1656.2</v>
      </c>
    </row>
    <row r="12" spans="1:13" ht="34.5" customHeight="1">
      <c r="A12" s="5" t="s">
        <v>5</v>
      </c>
      <c r="B12" s="9">
        <v>243673</v>
      </c>
      <c r="C12" s="9">
        <v>246806</v>
      </c>
      <c r="D12" s="10"/>
      <c r="E12" s="9">
        <v>37049</v>
      </c>
      <c r="F12" s="9">
        <v>37076</v>
      </c>
      <c r="G12" s="10"/>
      <c r="H12" s="9">
        <v>140344</v>
      </c>
      <c r="I12" s="9">
        <v>140638</v>
      </c>
      <c r="J12" t="s">
        <v>22</v>
      </c>
      <c r="K12">
        <f>SUM(C12-B12+F12-E12+I12-H12)/2</f>
        <v>1727</v>
      </c>
      <c r="L12">
        <f>SUM(C12-B12+F12-E12+I12-H12)</f>
        <v>3454</v>
      </c>
      <c r="M12">
        <f>SUM(K12*0.04+K12)</f>
        <v>1796.08</v>
      </c>
    </row>
    <row r="13" spans="1:13" ht="34.5" customHeight="1">
      <c r="A13" s="5" t="s">
        <v>6</v>
      </c>
      <c r="B13" s="9">
        <v>246828</v>
      </c>
      <c r="C13" s="9">
        <v>248231</v>
      </c>
      <c r="D13" s="10"/>
      <c r="E13" s="9">
        <v>37076</v>
      </c>
      <c r="F13" s="9">
        <v>37094</v>
      </c>
      <c r="G13" s="10"/>
      <c r="H13" s="9">
        <v>140661</v>
      </c>
      <c r="I13" s="9">
        <v>140844</v>
      </c>
      <c r="J13" t="s">
        <v>23</v>
      </c>
      <c r="K13">
        <f>SUM(C13-B13+F13-E13+I13-H13)/2</f>
        <v>802</v>
      </c>
      <c r="L13">
        <f>SUM(C13-B13+F13-E13+I13-H13)</f>
        <v>1604</v>
      </c>
      <c r="M13">
        <f>SUM(K13*0.04+K13)</f>
        <v>834.08</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dimension ref="A1:M20"/>
  <sheetViews>
    <sheetView workbookViewId="0">
      <selection activeCell="B13" sqref="B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40602</v>
      </c>
      <c r="C3" s="6">
        <v>40606</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248989</v>
      </c>
      <c r="C9" s="9">
        <v>252294</v>
      </c>
      <c r="D9" s="10"/>
      <c r="E9" s="9">
        <v>37102</v>
      </c>
      <c r="F9" s="9">
        <v>37137</v>
      </c>
      <c r="G9" s="10"/>
      <c r="H9" s="9">
        <v>140912</v>
      </c>
      <c r="I9" s="9">
        <v>141264</v>
      </c>
      <c r="J9" t="s">
        <v>19</v>
      </c>
      <c r="K9">
        <f>SUM(C9-B9+F9-E9+I9-H9)/2</f>
        <v>1846</v>
      </c>
      <c r="L9">
        <f>SUM(C9-B9+F9-E9+I9-H9)</f>
        <v>3692</v>
      </c>
      <c r="M9">
        <f>SUM(K9*0.04+K9)</f>
        <v>1919.84</v>
      </c>
    </row>
    <row r="10" spans="1:13" ht="34.5" customHeight="1">
      <c r="A10" s="5" t="s">
        <v>3</v>
      </c>
      <c r="B10" s="2">
        <v>252295</v>
      </c>
      <c r="C10" s="2">
        <v>255780</v>
      </c>
      <c r="E10" s="2">
        <v>37154</v>
      </c>
      <c r="F10" s="2">
        <v>37183</v>
      </c>
      <c r="H10" s="2">
        <v>141347</v>
      </c>
      <c r="I10" s="2">
        <v>141701</v>
      </c>
      <c r="J10" t="s">
        <v>20</v>
      </c>
      <c r="K10">
        <f>SUM(C10-B10+F10-E10+I10-H10)/2</f>
        <v>1934</v>
      </c>
      <c r="L10">
        <f>SUM(C10-B10+F10-E10+I10-H10)</f>
        <v>3868</v>
      </c>
      <c r="M10">
        <f>SUM(K10*0.04+K10)</f>
        <v>2011.36</v>
      </c>
    </row>
    <row r="11" spans="1:13" ht="34.5" customHeight="1">
      <c r="A11" s="5" t="s">
        <v>4</v>
      </c>
      <c r="B11" s="2">
        <v>255856</v>
      </c>
      <c r="C11" s="2">
        <v>258892</v>
      </c>
      <c r="E11" s="2">
        <v>37019</v>
      </c>
      <c r="F11" s="2">
        <v>37120</v>
      </c>
      <c r="H11" s="2">
        <v>141780</v>
      </c>
      <c r="I11" s="2">
        <v>142133</v>
      </c>
      <c r="J11" t="s">
        <v>21</v>
      </c>
      <c r="K11">
        <f>SUM(C11-B11+F11-E11+I11-H11)/2</f>
        <v>1745</v>
      </c>
      <c r="L11">
        <f>SUM(C11-B11+F11-E11+I11-H11)</f>
        <v>3490</v>
      </c>
      <c r="M11">
        <f>SUM(K11*0.04+K11)</f>
        <v>1814.8</v>
      </c>
    </row>
    <row r="12" spans="1:13" ht="34.5" customHeight="1">
      <c r="A12" s="5" t="s">
        <v>5</v>
      </c>
      <c r="B12" s="9">
        <v>258916</v>
      </c>
      <c r="C12" s="9">
        <v>262098</v>
      </c>
      <c r="D12" s="10"/>
      <c r="E12" s="9">
        <v>37215</v>
      </c>
      <c r="F12" s="9">
        <v>37243</v>
      </c>
      <c r="G12" s="10"/>
      <c r="H12" s="9">
        <v>142255</v>
      </c>
      <c r="I12" s="9">
        <v>142545</v>
      </c>
      <c r="J12" t="s">
        <v>22</v>
      </c>
      <c r="K12">
        <f>SUM(C12-B12+F12-E12+I12-H12)/2</f>
        <v>1750</v>
      </c>
      <c r="L12">
        <f>SUM(C12-B12+F12-E12+I12-H12)</f>
        <v>3500</v>
      </c>
      <c r="M12">
        <f>SUM(K12*0.04+K12)</f>
        <v>1820</v>
      </c>
    </row>
    <row r="13" spans="1:13" ht="34.5" customHeight="1">
      <c r="A13" s="5" t="s">
        <v>6</v>
      </c>
      <c r="B13" s="9">
        <v>262117</v>
      </c>
      <c r="C13" s="9">
        <v>263697</v>
      </c>
      <c r="D13" s="10"/>
      <c r="E13" s="9">
        <v>37254</v>
      </c>
      <c r="F13" s="9">
        <v>37278</v>
      </c>
      <c r="G13" s="10"/>
      <c r="H13" s="9">
        <v>142629</v>
      </c>
      <c r="I13" s="9">
        <v>142799</v>
      </c>
      <c r="J13" t="s">
        <v>23</v>
      </c>
      <c r="K13">
        <f>SUM(C13-B13+F13-E13+I13-H13)/2</f>
        <v>887</v>
      </c>
      <c r="L13">
        <f>SUM(C13-B13+F13-E13+I13-H13)</f>
        <v>1774</v>
      </c>
      <c r="M13">
        <f>SUM(K13*0.04+K13)</f>
        <v>922.48</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62.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40609</v>
      </c>
      <c r="C3" s="6">
        <v>40613</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12"/>
      <c r="C9" s="12"/>
      <c r="D9" s="10"/>
      <c r="E9" s="12"/>
      <c r="F9" s="12"/>
      <c r="G9" s="10"/>
      <c r="H9" s="12"/>
      <c r="I9" s="12"/>
      <c r="J9" t="s">
        <v>19</v>
      </c>
      <c r="K9">
        <f>SUM(C9-B9+F9-E9+I9-H9)/2</f>
        <v>0</v>
      </c>
      <c r="L9">
        <f>SUM(C9-B9+F9-E9+I9-H9)</f>
        <v>0</v>
      </c>
      <c r="M9">
        <f>SUM(K9*0.04+K9)</f>
        <v>0</v>
      </c>
    </row>
    <row r="10" spans="1:13" ht="34.5" customHeight="1">
      <c r="A10" s="5" t="s">
        <v>3</v>
      </c>
      <c r="B10" s="12"/>
      <c r="C10" s="12"/>
      <c r="E10" s="12"/>
      <c r="F10" s="12"/>
      <c r="H10" s="12"/>
      <c r="I10" s="12"/>
      <c r="J10" t="s">
        <v>20</v>
      </c>
      <c r="K10">
        <f>SUM(C10-B10+F10-E10+I10-H10)/2</f>
        <v>0</v>
      </c>
      <c r="L10">
        <f>SUM(C10-B10+F10-E10+I10-H10)</f>
        <v>0</v>
      </c>
      <c r="M10">
        <f>SUM(K10*0.04+K10)</f>
        <v>0</v>
      </c>
    </row>
    <row r="11" spans="1:13" ht="34.5" customHeight="1">
      <c r="A11" s="5" t="s">
        <v>4</v>
      </c>
      <c r="B11" s="12"/>
      <c r="C11" s="12"/>
      <c r="E11" s="12"/>
      <c r="F11" s="12"/>
      <c r="H11" s="12"/>
      <c r="I11" s="12"/>
      <c r="J11" t="s">
        <v>21</v>
      </c>
      <c r="K11">
        <f>SUM(C11-B11+F11-E11+I11-H11)/2</f>
        <v>0</v>
      </c>
      <c r="L11">
        <f>SUM(C11-B11+F11-E11+I11-H11)</f>
        <v>0</v>
      </c>
      <c r="M11">
        <f>SUM(K11*0.04+K11)</f>
        <v>0</v>
      </c>
    </row>
    <row r="12" spans="1:13" ht="34.5" customHeight="1">
      <c r="A12" s="5" t="s">
        <v>5</v>
      </c>
      <c r="B12" s="12"/>
      <c r="C12" s="12"/>
      <c r="D12" s="10"/>
      <c r="E12" s="12"/>
      <c r="F12" s="12"/>
      <c r="G12" s="10"/>
      <c r="H12" s="12"/>
      <c r="I12" s="12"/>
      <c r="J12" t="s">
        <v>22</v>
      </c>
      <c r="K12">
        <f>SUM(C12-B12+F12-E12+I12-H12)/2</f>
        <v>0</v>
      </c>
      <c r="L12">
        <f>SUM(C12-B12+F12-E12+I12-H12)</f>
        <v>0</v>
      </c>
      <c r="M12">
        <f>SUM(K12*0.04+K12)</f>
        <v>0</v>
      </c>
    </row>
    <row r="13" spans="1:13" ht="34.5" customHeight="1">
      <c r="A13" s="5" t="s">
        <v>6</v>
      </c>
      <c r="B13" s="12"/>
      <c r="C13" s="12"/>
      <c r="D13" s="10"/>
      <c r="E13" s="12"/>
      <c r="F13" s="12"/>
      <c r="G13" s="10"/>
      <c r="H13" s="12"/>
      <c r="I13" s="12"/>
      <c r="J13" t="s">
        <v>23</v>
      </c>
      <c r="K13">
        <f>SUM(C13-B13+F13-E13+I13-H13)/2</f>
        <v>0</v>
      </c>
      <c r="L13">
        <f>SUM(C13-B13+F13-E13+I13-H13)</f>
        <v>0</v>
      </c>
      <c r="M13">
        <f>SUM(K13*0.04+K13)</f>
        <v>0</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dimension ref="A1:M20"/>
  <sheetViews>
    <sheetView workbookViewId="0">
      <selection activeCell="C13" sqref="B13:C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40616</v>
      </c>
      <c r="C3" s="6">
        <v>40620</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12"/>
      <c r="C9" s="12"/>
      <c r="D9" s="10"/>
      <c r="E9" s="12"/>
      <c r="F9" s="12"/>
      <c r="G9" s="10"/>
      <c r="H9" s="12"/>
      <c r="I9" s="12"/>
      <c r="J9" t="s">
        <v>19</v>
      </c>
      <c r="K9">
        <f>SUM(C9-B9+F9-E9+I9-H9)/2</f>
        <v>0</v>
      </c>
      <c r="L9">
        <f>SUM(C9-B9+F9-E9+I9-H9)</f>
        <v>0</v>
      </c>
      <c r="M9">
        <f>SUM(K9*0.04+K9)</f>
        <v>0</v>
      </c>
    </row>
    <row r="10" spans="1:13" ht="34.5" customHeight="1">
      <c r="A10" s="5" t="s">
        <v>3</v>
      </c>
      <c r="B10" s="12"/>
      <c r="C10" s="12"/>
      <c r="E10" s="12"/>
      <c r="F10" s="12"/>
      <c r="H10" s="12"/>
      <c r="I10" s="12"/>
      <c r="J10" t="s">
        <v>20</v>
      </c>
      <c r="K10">
        <f>SUM(C10-B10+F10-E10+I10-H10)/2</f>
        <v>0</v>
      </c>
      <c r="L10">
        <f>SUM(C10-B10+F10-E10+I10-H10)</f>
        <v>0</v>
      </c>
      <c r="M10">
        <f>SUM(K10*0.04+K10)</f>
        <v>0</v>
      </c>
    </row>
    <row r="11" spans="1:13" ht="34.5" customHeight="1">
      <c r="A11" s="5" t="s">
        <v>4</v>
      </c>
      <c r="B11" s="9">
        <v>270059</v>
      </c>
      <c r="C11" s="9">
        <v>273100</v>
      </c>
      <c r="E11" s="9">
        <v>37348</v>
      </c>
      <c r="F11" s="9">
        <v>37401</v>
      </c>
      <c r="H11" s="9">
        <v>143160</v>
      </c>
      <c r="I11" s="9">
        <v>143843</v>
      </c>
      <c r="J11" t="s">
        <v>21</v>
      </c>
      <c r="K11">
        <f>SUM(C11-B11+F11-E11+I11-H11)/2</f>
        <v>1888.5</v>
      </c>
      <c r="L11">
        <f>SUM(C11-B11+F11-E11+I11-H11)</f>
        <v>3777</v>
      </c>
      <c r="M11">
        <f>SUM(K11*0.04+K11)</f>
        <v>1964.04</v>
      </c>
    </row>
    <row r="12" spans="1:13" ht="34.5" customHeight="1">
      <c r="A12" s="5" t="s">
        <v>5</v>
      </c>
      <c r="B12" s="9">
        <v>273118</v>
      </c>
      <c r="C12" s="9">
        <v>276034</v>
      </c>
      <c r="D12" s="10"/>
      <c r="E12" s="9">
        <v>37418</v>
      </c>
      <c r="F12" s="9">
        <v>37452</v>
      </c>
      <c r="G12" s="10"/>
      <c r="H12" s="9">
        <v>143940</v>
      </c>
      <c r="I12" s="9">
        <v>144428</v>
      </c>
      <c r="J12" t="s">
        <v>22</v>
      </c>
      <c r="K12">
        <f>SUM(C12-B12+F12-E12+I12-H12)/2</f>
        <v>1719</v>
      </c>
      <c r="L12">
        <f>SUM(C12-B12+F12-E12+I12-H12)</f>
        <v>3438</v>
      </c>
      <c r="M12">
        <f>SUM(K12*0.04+K12)</f>
        <v>1787.76</v>
      </c>
    </row>
    <row r="13" spans="1:13" ht="34.5" customHeight="1">
      <c r="A13" s="5" t="s">
        <v>6</v>
      </c>
      <c r="B13" s="12"/>
      <c r="C13" s="12"/>
      <c r="D13" s="10"/>
      <c r="E13" s="12"/>
      <c r="F13" s="12"/>
      <c r="G13" s="10"/>
      <c r="H13" s="12"/>
      <c r="I13" s="12"/>
      <c r="J13" t="s">
        <v>23</v>
      </c>
      <c r="K13">
        <f>SUM(C13-B13+F13-E13+I13-H13)/2</f>
        <v>0</v>
      </c>
      <c r="L13">
        <f>SUM(C13-B13+F13-E13+I13-H13)</f>
        <v>0</v>
      </c>
      <c r="M13">
        <f>SUM(K13*0.04+K13)</f>
        <v>0</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40623</v>
      </c>
      <c r="C3" s="6">
        <v>40627</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278028</v>
      </c>
      <c r="C9" s="9">
        <v>281351</v>
      </c>
      <c r="D9" s="10"/>
      <c r="E9" s="9">
        <v>37542</v>
      </c>
      <c r="F9" s="9">
        <v>37565</v>
      </c>
      <c r="G9" s="10"/>
      <c r="H9" s="9">
        <v>144534</v>
      </c>
      <c r="I9" s="9">
        <v>144858</v>
      </c>
      <c r="J9" t="s">
        <v>19</v>
      </c>
      <c r="K9">
        <f>SUM(C9-B9+F9-E9+I9-H9)/2</f>
        <v>1835</v>
      </c>
      <c r="L9">
        <f>SUM(C9-B9+F9-E9+I9-H9)</f>
        <v>3670</v>
      </c>
      <c r="M9">
        <f>SUM(K9*0.04+K9)</f>
        <v>1908.4</v>
      </c>
    </row>
    <row r="10" spans="1:13" ht="34.5" customHeight="1">
      <c r="A10" s="5" t="s">
        <v>3</v>
      </c>
      <c r="B10" s="9">
        <v>281385</v>
      </c>
      <c r="C10" s="9">
        <v>284919</v>
      </c>
      <c r="D10" s="10"/>
      <c r="E10" s="9">
        <v>37580</v>
      </c>
      <c r="F10" s="9">
        <v>37624</v>
      </c>
      <c r="G10" s="10"/>
      <c r="H10" s="9">
        <v>144943</v>
      </c>
      <c r="I10" s="9">
        <v>145238</v>
      </c>
      <c r="J10" t="s">
        <v>20</v>
      </c>
      <c r="K10">
        <f>SUM(C10-B10+F10-E10+I10-H10)/2</f>
        <v>1936.5</v>
      </c>
      <c r="L10">
        <f>SUM(C10-B10+F10-E10+I10-H10)</f>
        <v>3873</v>
      </c>
      <c r="M10">
        <f>SUM(K10*0.04+K10)</f>
        <v>2013.96</v>
      </c>
    </row>
    <row r="11" spans="1:13" ht="34.5" customHeight="1">
      <c r="A11" s="5" t="s">
        <v>4</v>
      </c>
      <c r="B11" s="9">
        <v>284942</v>
      </c>
      <c r="C11" s="9">
        <v>287860</v>
      </c>
      <c r="D11" s="10"/>
      <c r="E11" s="9">
        <v>37639</v>
      </c>
      <c r="F11" s="9">
        <v>37679</v>
      </c>
      <c r="G11" s="10"/>
      <c r="H11" s="9">
        <v>145308</v>
      </c>
      <c r="I11" s="9">
        <v>145590</v>
      </c>
      <c r="J11" t="s">
        <v>21</v>
      </c>
      <c r="K11">
        <f>SUM(C11-B11+F11-E11+I11-H11)/2</f>
        <v>1620</v>
      </c>
      <c r="L11">
        <f>SUM(C11-B11+F11-E11+I11-H11)</f>
        <v>3240</v>
      </c>
      <c r="M11">
        <f>SUM(K11*0.04+K11)</f>
        <v>1684.8</v>
      </c>
    </row>
    <row r="12" spans="1:13" ht="34.5" customHeight="1">
      <c r="A12" s="5" t="s">
        <v>5</v>
      </c>
      <c r="B12" s="9">
        <v>287891</v>
      </c>
      <c r="C12" s="9">
        <v>290971</v>
      </c>
      <c r="D12" s="10"/>
      <c r="E12" s="9">
        <v>37689</v>
      </c>
      <c r="F12" s="9">
        <v>37718</v>
      </c>
      <c r="G12" s="10"/>
      <c r="H12" s="9">
        <v>145661</v>
      </c>
      <c r="I12" s="9">
        <v>145941</v>
      </c>
      <c r="J12" t="s">
        <v>22</v>
      </c>
      <c r="K12">
        <f>SUM(C12-B12+F12-E12+I12-H12)/2</f>
        <v>1694.5</v>
      </c>
      <c r="L12">
        <f>SUM(C12-B12+F12-E12+I12-H12)</f>
        <v>3389</v>
      </c>
      <c r="M12">
        <f>SUM(K12*0.04+K12)</f>
        <v>1762.28</v>
      </c>
    </row>
    <row r="13" spans="1:13" ht="34.5" customHeight="1">
      <c r="A13" s="5" t="s">
        <v>6</v>
      </c>
      <c r="B13" s="9">
        <v>290990</v>
      </c>
      <c r="C13" s="9">
        <v>292382</v>
      </c>
      <c r="D13" s="10"/>
      <c r="E13" s="9">
        <v>37735</v>
      </c>
      <c r="F13" s="9">
        <v>37761</v>
      </c>
      <c r="G13" s="10"/>
      <c r="H13" s="9">
        <v>146006</v>
      </c>
      <c r="I13" s="9">
        <v>146189</v>
      </c>
      <c r="J13" t="s">
        <v>23</v>
      </c>
      <c r="K13">
        <f>SUM(C13-B13+F13-E13+I13-H13)/2</f>
        <v>800.5</v>
      </c>
      <c r="L13">
        <f>SUM(C13-B13+F13-E13+I13-H13)</f>
        <v>1601</v>
      </c>
      <c r="M13">
        <f>SUM(K13*0.04+K13)</f>
        <v>832.52</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65.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40630</v>
      </c>
      <c r="C3" s="6">
        <v>40634</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293005</v>
      </c>
      <c r="C9" s="9">
        <v>296116</v>
      </c>
      <c r="D9" s="10"/>
      <c r="E9" s="9">
        <v>37777</v>
      </c>
      <c r="F9" s="9">
        <v>37814</v>
      </c>
      <c r="G9" s="10"/>
      <c r="H9" s="9">
        <v>146241</v>
      </c>
      <c r="I9" s="9">
        <v>146517</v>
      </c>
      <c r="J9" t="s">
        <v>19</v>
      </c>
      <c r="K9">
        <f>SUM(C9-B9+F9-E9+I9-H9)/2</f>
        <v>1712</v>
      </c>
      <c r="L9">
        <f>SUM(C9-B9+F9-E9+I9-H9)</f>
        <v>3424</v>
      </c>
      <c r="M9">
        <f>SUM(K9*0.04+K9)</f>
        <v>1780.48</v>
      </c>
    </row>
    <row r="10" spans="1:13" ht="34.5" customHeight="1">
      <c r="A10" s="5" t="s">
        <v>3</v>
      </c>
      <c r="B10" s="9">
        <v>296135</v>
      </c>
      <c r="C10" s="9">
        <v>299460</v>
      </c>
      <c r="D10" s="10"/>
      <c r="E10" s="9">
        <v>37821</v>
      </c>
      <c r="F10" s="9">
        <v>37840</v>
      </c>
      <c r="G10" s="10"/>
      <c r="H10" s="9">
        <v>146595</v>
      </c>
      <c r="I10" s="9">
        <v>146904</v>
      </c>
      <c r="J10" t="s">
        <v>20</v>
      </c>
      <c r="K10">
        <f>SUM(C10-B10+F10-E10+I10-H10)/2</f>
        <v>1826.5</v>
      </c>
      <c r="L10">
        <f>SUM(C10-B10+F10-E10+I10-H10)</f>
        <v>3653</v>
      </c>
      <c r="M10">
        <f>SUM(K10*0.04+K10)</f>
        <v>1899.56</v>
      </c>
    </row>
    <row r="11" spans="1:13" ht="34.5" customHeight="1">
      <c r="A11" s="5" t="s">
        <v>4</v>
      </c>
      <c r="B11" s="9">
        <v>299487</v>
      </c>
      <c r="C11" s="9">
        <v>302339</v>
      </c>
      <c r="D11" s="10"/>
      <c r="E11" s="9">
        <v>37861</v>
      </c>
      <c r="F11" s="9">
        <v>37891</v>
      </c>
      <c r="G11" s="10"/>
      <c r="H11" s="9">
        <v>147015</v>
      </c>
      <c r="I11" s="9">
        <v>147330</v>
      </c>
      <c r="J11" t="s">
        <v>21</v>
      </c>
      <c r="K11">
        <f>SUM(C11-B11+F11-E11+I11-H11)/2</f>
        <v>1598.5</v>
      </c>
      <c r="L11">
        <f>SUM(C11-B11+F11-E11+I11-H11)</f>
        <v>3197</v>
      </c>
      <c r="M11">
        <f>SUM(K11*0.04+K11)</f>
        <v>1662.44</v>
      </c>
    </row>
    <row r="12" spans="1:13" ht="34.5" customHeight="1">
      <c r="A12" s="5" t="s">
        <v>5</v>
      </c>
      <c r="B12" s="9">
        <v>302359</v>
      </c>
      <c r="C12" s="9">
        <v>305386</v>
      </c>
      <c r="D12" s="10"/>
      <c r="E12" s="9">
        <v>37917</v>
      </c>
      <c r="F12" s="9">
        <v>37944</v>
      </c>
      <c r="G12" s="10"/>
      <c r="H12" s="9">
        <v>147405</v>
      </c>
      <c r="I12" s="9">
        <v>147680</v>
      </c>
      <c r="J12" t="s">
        <v>22</v>
      </c>
      <c r="K12">
        <f>SUM(C12-B12+F12-E12+I12-H12)/2</f>
        <v>1664.5</v>
      </c>
      <c r="L12">
        <f>SUM(C12-B12+F12-E12+I12-H12)</f>
        <v>3329</v>
      </c>
      <c r="M12">
        <f>SUM(K12*0.04+K12)</f>
        <v>1731.08</v>
      </c>
    </row>
    <row r="13" spans="1:13" ht="34.5" customHeight="1">
      <c r="A13" s="5" t="s">
        <v>6</v>
      </c>
      <c r="B13" s="9">
        <v>305419</v>
      </c>
      <c r="C13" s="9">
        <v>306930</v>
      </c>
      <c r="D13" s="10"/>
      <c r="E13" s="9">
        <v>37951</v>
      </c>
      <c r="F13" s="9">
        <v>37966</v>
      </c>
      <c r="G13" s="10"/>
      <c r="H13" s="9">
        <v>147733</v>
      </c>
      <c r="I13" s="9">
        <v>147857</v>
      </c>
      <c r="J13" t="s">
        <v>23</v>
      </c>
      <c r="K13">
        <f>SUM(C13-B13+F13-E13+I13-H13)/2</f>
        <v>825</v>
      </c>
      <c r="L13">
        <f>SUM(C13-B13+F13-E13+I13-H13)</f>
        <v>1650</v>
      </c>
      <c r="M13">
        <f>SUM(K13*0.04+K13)</f>
        <v>858</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66.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40637</v>
      </c>
      <c r="C3" s="6">
        <v>40641</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307535</v>
      </c>
      <c r="C9" s="9">
        <v>310648</v>
      </c>
      <c r="D9" s="10"/>
      <c r="E9" s="9">
        <v>37972</v>
      </c>
      <c r="F9" s="9">
        <v>38017</v>
      </c>
      <c r="G9" s="10"/>
      <c r="H9" s="9">
        <v>147939</v>
      </c>
      <c r="I9" s="9">
        <v>148201</v>
      </c>
      <c r="J9" t="s">
        <v>19</v>
      </c>
      <c r="K9">
        <f>SUM(C9-B9+F9-E9+I9-H9)/2</f>
        <v>1710</v>
      </c>
      <c r="L9">
        <f>SUM(C9-B9+F9-E9+I9-H9)</f>
        <v>3420</v>
      </c>
      <c r="M9">
        <f>SUM(K9*0.04+K9)</f>
        <v>1778.4</v>
      </c>
    </row>
    <row r="10" spans="1:13" ht="34.5" customHeight="1">
      <c r="A10" s="5" t="s">
        <v>3</v>
      </c>
      <c r="B10" s="9">
        <v>310666</v>
      </c>
      <c r="C10" s="9">
        <v>313930</v>
      </c>
      <c r="D10" s="10"/>
      <c r="E10" s="9">
        <v>38032</v>
      </c>
      <c r="F10" s="9">
        <v>38058</v>
      </c>
      <c r="G10" s="10"/>
      <c r="H10" s="9">
        <v>148284</v>
      </c>
      <c r="I10" s="9">
        <v>148590</v>
      </c>
      <c r="J10" t="s">
        <v>20</v>
      </c>
      <c r="K10">
        <f>SUM(C10-B10+F10-E10+I10-H10)/2</f>
        <v>1798</v>
      </c>
      <c r="L10">
        <f>SUM(C10-B10+F10-E10+I10-H10)</f>
        <v>3596</v>
      </c>
      <c r="M10">
        <f>SUM(K10*0.04+K10)</f>
        <v>1869.92</v>
      </c>
    </row>
    <row r="11" spans="1:13" ht="34.5" customHeight="1">
      <c r="A11" s="5" t="s">
        <v>4</v>
      </c>
      <c r="B11" s="9">
        <v>313954</v>
      </c>
      <c r="C11" s="9">
        <v>316967</v>
      </c>
      <c r="D11" s="10"/>
      <c r="E11" s="9">
        <v>38073</v>
      </c>
      <c r="F11" s="9">
        <v>38110</v>
      </c>
      <c r="G11" s="10"/>
      <c r="H11" s="9">
        <v>148662</v>
      </c>
      <c r="I11" s="9">
        <v>148929</v>
      </c>
      <c r="J11" t="s">
        <v>21</v>
      </c>
      <c r="K11">
        <f>SUM(C11-B11+F11-E11+I11-H11)/2</f>
        <v>1658.5</v>
      </c>
      <c r="L11">
        <f>SUM(C11-B11+F11-E11+I11-H11)</f>
        <v>3317</v>
      </c>
      <c r="M11">
        <f>SUM(K11*0.04+K11)</f>
        <v>1724.84</v>
      </c>
    </row>
    <row r="12" spans="1:13" ht="34.5" customHeight="1">
      <c r="A12" s="5" t="s">
        <v>5</v>
      </c>
      <c r="B12" s="9">
        <v>317006</v>
      </c>
      <c r="C12" s="9">
        <v>319875</v>
      </c>
      <c r="D12" s="10"/>
      <c r="E12" s="9">
        <v>38126</v>
      </c>
      <c r="F12" s="9">
        <v>38156</v>
      </c>
      <c r="G12" s="10"/>
      <c r="H12" s="9">
        <v>149004</v>
      </c>
      <c r="I12" s="9">
        <v>149280</v>
      </c>
      <c r="J12" t="s">
        <v>22</v>
      </c>
      <c r="K12">
        <f>SUM(C12-B12+F12-E12+I12-H12)/2</f>
        <v>1587.5</v>
      </c>
      <c r="L12">
        <f>SUM(C12-B12+F12-E12+I12-H12)</f>
        <v>3175</v>
      </c>
      <c r="M12">
        <f>SUM(K12*0.04+K12)</f>
        <v>1651</v>
      </c>
    </row>
    <row r="13" spans="1:13" ht="34.5" customHeight="1">
      <c r="A13" s="5" t="s">
        <v>6</v>
      </c>
      <c r="B13" s="9">
        <v>319903</v>
      </c>
      <c r="C13" s="9">
        <v>321459</v>
      </c>
      <c r="D13" s="10"/>
      <c r="E13" s="9">
        <v>38168</v>
      </c>
      <c r="F13" s="9">
        <v>38192</v>
      </c>
      <c r="G13" s="10"/>
      <c r="H13" s="9">
        <v>149382</v>
      </c>
      <c r="I13" s="9">
        <v>149634</v>
      </c>
      <c r="J13" t="s">
        <v>23</v>
      </c>
      <c r="K13">
        <f>SUM(C13-B13+F13-E13+I13-H13)/2</f>
        <v>916</v>
      </c>
      <c r="L13">
        <f>SUM(C13-B13+F13-E13+I13-H13)</f>
        <v>1832</v>
      </c>
      <c r="M13">
        <f>SUM(K13*0.04+K13)</f>
        <v>952.64</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67.xml><?xml version="1.0" encoding="utf-8"?>
<worksheet xmlns="http://schemas.openxmlformats.org/spreadsheetml/2006/main" xmlns:r="http://schemas.openxmlformats.org/officeDocument/2006/relationships">
  <dimension ref="A1:M20"/>
  <sheetViews>
    <sheetView workbookViewId="0">
      <selection activeCell="I13" sqref="I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40644</v>
      </c>
      <c r="C3" s="6">
        <v>40648</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321999</v>
      </c>
      <c r="C9" s="9">
        <v>324959</v>
      </c>
      <c r="D9" s="10"/>
      <c r="E9" s="9">
        <v>38205</v>
      </c>
      <c r="F9" s="9">
        <v>38239</v>
      </c>
      <c r="G9" s="10"/>
      <c r="H9" s="9">
        <v>149739</v>
      </c>
      <c r="I9" s="9">
        <v>149987</v>
      </c>
      <c r="J9" t="s">
        <v>19</v>
      </c>
      <c r="K9">
        <f>SUM(C9-B9+F9-E9+I9-H9)/2</f>
        <v>1621</v>
      </c>
      <c r="L9">
        <f>SUM(C9-B9+F9-E9+I9-H9)</f>
        <v>3242</v>
      </c>
      <c r="M9">
        <f>SUM(K9*0.04+K9)</f>
        <v>1685.84</v>
      </c>
    </row>
    <row r="10" spans="1:13" ht="34.5" customHeight="1">
      <c r="A10" s="5" t="s">
        <v>3</v>
      </c>
      <c r="B10" s="9">
        <v>324989</v>
      </c>
      <c r="C10" s="9">
        <v>328367</v>
      </c>
      <c r="D10" s="10"/>
      <c r="E10" s="9">
        <v>38244</v>
      </c>
      <c r="F10" s="9">
        <v>38270</v>
      </c>
      <c r="G10" s="10"/>
      <c r="H10" s="9">
        <v>150029</v>
      </c>
      <c r="I10" s="9">
        <v>150310</v>
      </c>
      <c r="J10" t="s">
        <v>20</v>
      </c>
      <c r="K10">
        <f>SUM(C10-B10+F10-E10+I10-H10)/2</f>
        <v>1842.5</v>
      </c>
      <c r="L10">
        <f>SUM(C10-B10+F10-E10+I10-H10)</f>
        <v>3685</v>
      </c>
      <c r="M10">
        <f>SUM(K10*0.04+K10)</f>
        <v>1916.2</v>
      </c>
    </row>
    <row r="11" spans="1:13" ht="34.5" customHeight="1">
      <c r="A11" s="5" t="s">
        <v>4</v>
      </c>
      <c r="B11" s="9">
        <v>328386</v>
      </c>
      <c r="C11" s="9">
        <v>331318</v>
      </c>
      <c r="D11" s="10"/>
      <c r="E11" s="9">
        <v>38283</v>
      </c>
      <c r="F11" s="9">
        <v>38307</v>
      </c>
      <c r="G11" s="10"/>
      <c r="H11" s="9">
        <v>150383</v>
      </c>
      <c r="I11" s="9">
        <v>150798</v>
      </c>
      <c r="J11" t="s">
        <v>21</v>
      </c>
      <c r="K11">
        <f>SUM(C11-B11+F11-E11+I11-H11)/2</f>
        <v>1685.5</v>
      </c>
      <c r="L11">
        <f>SUM(C11-B11+F11-E11+I11-H11)</f>
        <v>3371</v>
      </c>
      <c r="M11">
        <f>SUM(K11*0.04+K11)</f>
        <v>1752.92</v>
      </c>
    </row>
    <row r="12" spans="1:13" ht="34.5" customHeight="1">
      <c r="A12" s="5" t="s">
        <v>5</v>
      </c>
      <c r="B12" s="9">
        <v>331353</v>
      </c>
      <c r="C12" s="9">
        <v>334551</v>
      </c>
      <c r="D12" s="10"/>
      <c r="E12" s="9">
        <v>38316</v>
      </c>
      <c r="F12" s="9">
        <v>38338</v>
      </c>
      <c r="G12" s="10"/>
      <c r="H12" s="9">
        <v>150910</v>
      </c>
      <c r="I12" s="9">
        <v>151320</v>
      </c>
      <c r="J12" t="s">
        <v>22</v>
      </c>
      <c r="K12">
        <f>SUM(C12-B12+F12-E12+I12-H12)/2</f>
        <v>1815</v>
      </c>
      <c r="L12">
        <f>SUM(C12-B12+F12-E12+I12-H12)</f>
        <v>3630</v>
      </c>
      <c r="M12">
        <f>SUM(K12*0.04+K12)</f>
        <v>1887.6</v>
      </c>
    </row>
    <row r="13" spans="1:13" ht="34.5" customHeight="1">
      <c r="A13" s="5" t="s">
        <v>6</v>
      </c>
      <c r="B13" s="9">
        <v>334584</v>
      </c>
      <c r="C13" s="9">
        <v>336838</v>
      </c>
      <c r="D13" s="10"/>
      <c r="E13" s="9">
        <v>38354</v>
      </c>
      <c r="F13" s="9">
        <v>38383</v>
      </c>
      <c r="G13" s="10"/>
      <c r="H13" s="9">
        <v>151320</v>
      </c>
      <c r="I13" s="9">
        <v>151593</v>
      </c>
      <c r="J13" t="s">
        <v>23</v>
      </c>
      <c r="K13">
        <f>SUM(C13-B13+F13-E13+I13-H13)/2</f>
        <v>1278</v>
      </c>
      <c r="L13">
        <f>SUM(C13-B13+F13-E13+I13-H13)</f>
        <v>2556</v>
      </c>
      <c r="M13">
        <f>SUM(K13*0.04+K13)</f>
        <v>1329.12</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68.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40651</v>
      </c>
      <c r="C3" s="6">
        <v>40655</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336838</v>
      </c>
      <c r="C9" s="9">
        <v>340070</v>
      </c>
      <c r="D9" s="10"/>
      <c r="E9" s="9">
        <v>38383</v>
      </c>
      <c r="F9" s="9">
        <v>38423</v>
      </c>
      <c r="G9" s="10"/>
      <c r="H9" s="9">
        <v>151593</v>
      </c>
      <c r="I9" s="9">
        <v>151871</v>
      </c>
      <c r="J9" t="s">
        <v>19</v>
      </c>
      <c r="K9">
        <f>SUM(C9-B9+F9-E9+I9-H9)/2</f>
        <v>1775</v>
      </c>
      <c r="L9">
        <f>SUM(C9-B9+F9-E9+I9-H9)</f>
        <v>3550</v>
      </c>
      <c r="M9">
        <f>SUM(K9*0.04+K9)</f>
        <v>1846</v>
      </c>
    </row>
    <row r="10" spans="1:13" ht="34.5" customHeight="1">
      <c r="A10" s="5" t="s">
        <v>3</v>
      </c>
      <c r="B10" s="9">
        <v>340070</v>
      </c>
      <c r="C10" s="9">
        <v>343615</v>
      </c>
      <c r="D10" s="10"/>
      <c r="E10" s="9">
        <v>38435</v>
      </c>
      <c r="F10" s="9">
        <v>38469</v>
      </c>
      <c r="G10" s="10"/>
      <c r="H10" s="9">
        <v>151963</v>
      </c>
      <c r="I10" s="9">
        <v>152249</v>
      </c>
      <c r="J10" t="s">
        <v>20</v>
      </c>
      <c r="K10">
        <f>SUM(C10-B10+F10-E10+I10-H10)/2</f>
        <v>1932.5</v>
      </c>
      <c r="L10">
        <f>SUM(C10-B10+F10-E10+I10-H10)</f>
        <v>3865</v>
      </c>
      <c r="M10">
        <f>SUM(K10*0.04+K10)</f>
        <v>2009.8</v>
      </c>
    </row>
    <row r="11" spans="1:13" ht="34.5" customHeight="1">
      <c r="A11" s="5" t="s">
        <v>4</v>
      </c>
      <c r="B11" s="9">
        <v>343649</v>
      </c>
      <c r="C11" s="9">
        <v>346716</v>
      </c>
      <c r="D11" s="10"/>
      <c r="E11" s="9">
        <v>38485</v>
      </c>
      <c r="F11" s="9">
        <v>38529</v>
      </c>
      <c r="G11" s="10"/>
      <c r="H11" s="9">
        <v>152336</v>
      </c>
      <c r="I11" s="9">
        <v>152644</v>
      </c>
      <c r="J11" t="s">
        <v>21</v>
      </c>
      <c r="K11">
        <f>SUM(C11-B11+F11-E11+I11-H11)/2</f>
        <v>1709.5</v>
      </c>
      <c r="L11">
        <f>SUM(C11-B11+F11-E11+I11-H11)</f>
        <v>3419</v>
      </c>
      <c r="M11">
        <f>SUM(K11*0.04+K11)</f>
        <v>1777.88</v>
      </c>
    </row>
    <row r="12" spans="1:13" ht="34.5" customHeight="1">
      <c r="A12" s="5" t="s">
        <v>5</v>
      </c>
      <c r="B12" s="9">
        <v>346740</v>
      </c>
      <c r="C12" s="9">
        <v>349961</v>
      </c>
      <c r="D12" s="10"/>
      <c r="E12" s="9">
        <v>38538</v>
      </c>
      <c r="F12" s="9">
        <v>38557</v>
      </c>
      <c r="G12" s="10"/>
      <c r="H12" s="9">
        <v>152708</v>
      </c>
      <c r="I12" s="9">
        <v>153040</v>
      </c>
      <c r="J12" t="s">
        <v>22</v>
      </c>
      <c r="K12">
        <f>SUM(C12-B12+F12-E12+I12-H12)/2</f>
        <v>1786</v>
      </c>
      <c r="L12">
        <f>SUM(C12-B12+F12-E12+I12-H12)</f>
        <v>3572</v>
      </c>
      <c r="M12">
        <f>SUM(K12*0.04+K12)</f>
        <v>1857.44</v>
      </c>
    </row>
    <row r="13" spans="1:13" ht="34.5" customHeight="1">
      <c r="A13" s="5" t="s">
        <v>6</v>
      </c>
      <c r="B13" s="9">
        <v>349987</v>
      </c>
      <c r="C13" s="9">
        <v>351559</v>
      </c>
      <c r="D13" s="10"/>
      <c r="E13" s="9">
        <v>38570</v>
      </c>
      <c r="F13" s="9">
        <v>38589</v>
      </c>
      <c r="G13" s="10"/>
      <c r="H13" s="9">
        <v>153127</v>
      </c>
      <c r="I13" s="9">
        <v>153321</v>
      </c>
      <c r="J13" t="s">
        <v>23</v>
      </c>
      <c r="K13">
        <f>SUM(C13-B13+F13-E13+I13-H13)/2</f>
        <v>892.5</v>
      </c>
      <c r="L13">
        <f>SUM(C13-B13+F13-E13+I13-H13)</f>
        <v>1785</v>
      </c>
      <c r="M13">
        <f>SUM(K13*0.04+K13)</f>
        <v>928.2</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40658</v>
      </c>
      <c r="C3" s="6">
        <v>40662</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351997</v>
      </c>
      <c r="C9" s="9">
        <v>355493</v>
      </c>
      <c r="D9" s="10"/>
      <c r="E9" s="9">
        <v>38601</v>
      </c>
      <c r="F9" s="9">
        <v>38636</v>
      </c>
      <c r="G9" s="10"/>
      <c r="H9" s="9">
        <v>153378</v>
      </c>
      <c r="I9" s="9">
        <v>153645</v>
      </c>
      <c r="J9" t="s">
        <v>19</v>
      </c>
      <c r="K9">
        <f>SUM(C9-B9+F9-E9+I9-H9)/2</f>
        <v>1899</v>
      </c>
      <c r="L9">
        <f>SUM(C9-B9+F9-E9+I9-H9)</f>
        <v>3798</v>
      </c>
      <c r="M9">
        <f>SUM(K9*0.04+K9)</f>
        <v>1974.96</v>
      </c>
    </row>
    <row r="10" spans="1:13" ht="34.5" customHeight="1">
      <c r="A10" s="5" t="s">
        <v>3</v>
      </c>
      <c r="B10" s="9">
        <v>355557</v>
      </c>
      <c r="C10" s="9">
        <v>359412</v>
      </c>
      <c r="D10" s="10"/>
      <c r="E10" s="9">
        <v>38645</v>
      </c>
      <c r="F10" s="9">
        <v>38673</v>
      </c>
      <c r="G10" s="10"/>
      <c r="H10" s="9">
        <v>153710</v>
      </c>
      <c r="I10" s="9">
        <v>154086</v>
      </c>
      <c r="J10" t="s">
        <v>20</v>
      </c>
      <c r="K10">
        <f>SUM(C10-B10+F10-E10+I10-H10)/2</f>
        <v>2129.5</v>
      </c>
      <c r="L10">
        <f>SUM(C10-B10+F10-E10+I10-H10)</f>
        <v>4259</v>
      </c>
      <c r="M10">
        <f>SUM(K10*0.04+K10)</f>
        <v>2214.6799999999998</v>
      </c>
    </row>
    <row r="11" spans="1:13" ht="34.5" customHeight="1">
      <c r="A11" s="5" t="s">
        <v>4</v>
      </c>
      <c r="B11" s="9">
        <v>359452</v>
      </c>
      <c r="C11" s="9">
        <v>362605</v>
      </c>
      <c r="D11" s="10"/>
      <c r="E11" s="9">
        <v>38696</v>
      </c>
      <c r="F11" s="9">
        <v>38723</v>
      </c>
      <c r="G11" s="10"/>
      <c r="H11" s="9">
        <v>154164</v>
      </c>
      <c r="I11" s="9">
        <v>154466</v>
      </c>
      <c r="J11" t="s">
        <v>21</v>
      </c>
      <c r="K11">
        <f>SUM(C11-B11+F11-E11+I11-H11)/2</f>
        <v>1741</v>
      </c>
      <c r="L11">
        <f>SUM(C11-B11+F11-E11+I11-H11)</f>
        <v>3482</v>
      </c>
      <c r="M11">
        <f>SUM(K11*0.04+K11)</f>
        <v>1810.64</v>
      </c>
    </row>
    <row r="12" spans="1:13" ht="34.5" customHeight="1">
      <c r="A12" s="5" t="s">
        <v>5</v>
      </c>
      <c r="B12" s="9">
        <v>362626</v>
      </c>
      <c r="C12" s="9">
        <v>365498</v>
      </c>
      <c r="D12" s="10"/>
      <c r="E12" s="9">
        <v>38731</v>
      </c>
      <c r="F12" s="9">
        <v>38743</v>
      </c>
      <c r="G12" s="10"/>
      <c r="H12" s="9">
        <v>154534</v>
      </c>
      <c r="I12" s="9">
        <v>154901</v>
      </c>
      <c r="J12" t="s">
        <v>22</v>
      </c>
      <c r="K12">
        <f>SUM(C12-B12+F12-E12+I12-H12)/2</f>
        <v>1625.5</v>
      </c>
      <c r="L12">
        <f>SUM(C12-B12+F12-E12+I12-H12)</f>
        <v>3251</v>
      </c>
      <c r="M12">
        <f>SUM(K12*0.04+K12)</f>
        <v>1690.52</v>
      </c>
    </row>
    <row r="13" spans="1:13" ht="34.5" customHeight="1">
      <c r="A13" s="5" t="s">
        <v>6</v>
      </c>
      <c r="B13" s="9">
        <v>365533</v>
      </c>
      <c r="C13" s="9">
        <v>366648</v>
      </c>
      <c r="D13" s="10"/>
      <c r="E13" s="9">
        <v>38761</v>
      </c>
      <c r="F13" s="9">
        <v>38770</v>
      </c>
      <c r="G13" s="10"/>
      <c r="H13" s="9">
        <v>155000</v>
      </c>
      <c r="I13" s="9">
        <v>155087</v>
      </c>
      <c r="J13" t="s">
        <v>23</v>
      </c>
      <c r="K13">
        <f>SUM(C13-B13+F13-E13+I13-H13)/2</f>
        <v>605.5</v>
      </c>
      <c r="L13">
        <f>SUM(C13-B13+F13-E13+I13-H13)</f>
        <v>1211</v>
      </c>
      <c r="M13">
        <f>SUM(K13*0.04+K13)</f>
        <v>629.72</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dimension ref="A1:M20"/>
  <sheetViews>
    <sheetView workbookViewId="0">
      <selection activeCell="G13" sqref="G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40210</v>
      </c>
      <c r="C3" s="6">
        <v>40214</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581348</v>
      </c>
      <c r="C9" s="9">
        <v>585440</v>
      </c>
      <c r="E9" s="9">
        <v>24150</v>
      </c>
      <c r="F9" s="9">
        <v>24247</v>
      </c>
      <c r="H9" s="9">
        <v>61778</v>
      </c>
      <c r="I9" s="9">
        <v>62190</v>
      </c>
      <c r="J9" t="s">
        <v>19</v>
      </c>
      <c r="K9">
        <f>SUM(C9-B9+F9-E9+I9-H9)/2</f>
        <v>2300.5</v>
      </c>
      <c r="L9">
        <f>SUM(C9-B9+F9-E9+I9-H9)</f>
        <v>4601</v>
      </c>
      <c r="M9">
        <f>SUM(K9*0.04+K9)</f>
        <v>2392.52</v>
      </c>
    </row>
    <row r="10" spans="1:13" ht="34.5" customHeight="1">
      <c r="A10" s="5" t="s">
        <v>3</v>
      </c>
      <c r="B10" s="2">
        <v>585475</v>
      </c>
      <c r="C10" s="2">
        <v>589020</v>
      </c>
      <c r="E10" s="2">
        <v>24278</v>
      </c>
      <c r="F10" s="2">
        <v>24333</v>
      </c>
      <c r="H10" s="2">
        <v>62280</v>
      </c>
      <c r="I10" s="2">
        <v>62683</v>
      </c>
      <c r="J10" t="s">
        <v>20</v>
      </c>
      <c r="K10">
        <f>SUM(C10-B10+F10-E10+I10-H10)/2</f>
        <v>2001.5</v>
      </c>
      <c r="L10">
        <f>SUM(C10-B10+F10-E10+I10-H10)</f>
        <v>4003</v>
      </c>
      <c r="M10">
        <f>SUM(K10*0.04+K10)</f>
        <v>2081.56</v>
      </c>
    </row>
    <row r="11" spans="1:13" ht="34.5" customHeight="1">
      <c r="A11" s="5" t="s">
        <v>4</v>
      </c>
      <c r="B11" s="2">
        <v>589083</v>
      </c>
      <c r="C11" s="2">
        <v>592883</v>
      </c>
      <c r="E11" s="2">
        <v>24349</v>
      </c>
      <c r="F11" s="2">
        <v>24414</v>
      </c>
      <c r="H11" s="2">
        <v>62730</v>
      </c>
      <c r="I11" s="2">
        <v>63102</v>
      </c>
      <c r="J11" t="s">
        <v>21</v>
      </c>
      <c r="K11">
        <f>SUM(C11-B11+F11-E11+I11-H11)/2</f>
        <v>2118.5</v>
      </c>
      <c r="L11">
        <f>SUM(C11-B11+F11-E11+I11-H11)</f>
        <v>4237</v>
      </c>
      <c r="M11">
        <f>SUM(K11*0.04+K11)</f>
        <v>2203.2399999999998</v>
      </c>
    </row>
    <row r="12" spans="1:13" ht="34.5" customHeight="1">
      <c r="A12" s="5" t="s">
        <v>5</v>
      </c>
      <c r="B12" s="2">
        <v>592916</v>
      </c>
      <c r="C12" s="2">
        <v>596014</v>
      </c>
      <c r="E12" s="2">
        <v>24440</v>
      </c>
      <c r="F12" s="2">
        <v>24493</v>
      </c>
      <c r="H12" s="2">
        <v>63185</v>
      </c>
      <c r="I12" s="2">
        <v>63481</v>
      </c>
      <c r="J12" t="s">
        <v>22</v>
      </c>
      <c r="K12">
        <f>SUM(C12-B12+F12-E12+I12-H12)/2</f>
        <v>1723.5</v>
      </c>
      <c r="L12">
        <f>SUM(C12-B12+F12-E12+I12-H12)</f>
        <v>3447</v>
      </c>
      <c r="M12">
        <f>SUM(K12*0.04+K12)</f>
        <v>1792.44</v>
      </c>
    </row>
    <row r="13" spans="1:13" ht="34.5" customHeight="1">
      <c r="A13" s="5" t="s">
        <v>6</v>
      </c>
      <c r="B13" s="2">
        <v>596071</v>
      </c>
      <c r="C13" s="2">
        <v>597550</v>
      </c>
      <c r="E13" s="2">
        <v>24510</v>
      </c>
      <c r="F13" s="2">
        <v>24555</v>
      </c>
      <c r="H13" s="2">
        <v>63484</v>
      </c>
      <c r="I13" s="2">
        <v>63628</v>
      </c>
      <c r="J13" t="s">
        <v>23</v>
      </c>
      <c r="K13">
        <f>SUM(C13-B13+F13-E13+I13-H13)/2</f>
        <v>834</v>
      </c>
      <c r="L13">
        <f>SUM(C13-B13+F13-E13+I13-H13)</f>
        <v>1668</v>
      </c>
      <c r="M13">
        <f>SUM(K13*0.04+K13)</f>
        <v>867.36</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70.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40665</v>
      </c>
      <c r="C3" s="6">
        <v>40669</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367283</v>
      </c>
      <c r="C9" s="9">
        <v>369728</v>
      </c>
      <c r="D9" s="10"/>
      <c r="E9" s="9">
        <v>38780</v>
      </c>
      <c r="F9" s="9">
        <v>38795</v>
      </c>
      <c r="G9" s="10"/>
      <c r="H9" s="9">
        <v>155174</v>
      </c>
      <c r="I9" s="9">
        <v>155448</v>
      </c>
      <c r="J9" t="s">
        <v>19</v>
      </c>
      <c r="K9">
        <f>SUM(C9-B9+F9-E9+I9-H9)/2</f>
        <v>1367</v>
      </c>
      <c r="L9">
        <f>SUM(C9-B9+F9-E9+I9-H9)</f>
        <v>2734</v>
      </c>
      <c r="M9">
        <f>SUM(K9*0.04+K9)</f>
        <v>1421.68</v>
      </c>
    </row>
    <row r="10" spans="1:13" ht="34.5" customHeight="1">
      <c r="A10" s="5" t="s">
        <v>3</v>
      </c>
      <c r="B10" s="9">
        <v>369763</v>
      </c>
      <c r="C10" s="9">
        <v>371991</v>
      </c>
      <c r="D10" s="10"/>
      <c r="E10" s="9">
        <v>38803</v>
      </c>
      <c r="F10" s="9">
        <v>38812</v>
      </c>
      <c r="G10" s="10"/>
      <c r="H10" s="9">
        <v>155532</v>
      </c>
      <c r="I10" s="9">
        <v>155804</v>
      </c>
      <c r="J10" t="s">
        <v>20</v>
      </c>
      <c r="K10">
        <f>SUM(C10-B10+F10-E10+I10-H10)/2</f>
        <v>1254.5</v>
      </c>
      <c r="L10">
        <f>SUM(C10-B10+F10-E10+I10-H10)</f>
        <v>2509</v>
      </c>
      <c r="M10">
        <f>SUM(K10*0.04+K10)</f>
        <v>1304.68</v>
      </c>
    </row>
    <row r="11" spans="1:13" ht="34.5" customHeight="1">
      <c r="A11" s="5" t="s">
        <v>4</v>
      </c>
      <c r="B11" s="9">
        <v>372019</v>
      </c>
      <c r="C11" s="9">
        <v>373752</v>
      </c>
      <c r="D11" s="10"/>
      <c r="E11" s="9">
        <v>38822</v>
      </c>
      <c r="F11" s="9">
        <v>38843</v>
      </c>
      <c r="G11" s="10"/>
      <c r="H11" s="9">
        <v>155872</v>
      </c>
      <c r="I11" s="9">
        <v>156024</v>
      </c>
      <c r="J11" t="s">
        <v>21</v>
      </c>
      <c r="K11">
        <f>SUM(C11-B11+F11-E11+I11-H11)/2</f>
        <v>953</v>
      </c>
      <c r="L11">
        <f>SUM(C11-B11+F11-E11+I11-H11)</f>
        <v>1906</v>
      </c>
      <c r="M11">
        <f>SUM(K11*0.04+K11)</f>
        <v>991.12</v>
      </c>
    </row>
    <row r="12" spans="1:13" ht="34.5" customHeight="1">
      <c r="A12" s="5" t="s">
        <v>5</v>
      </c>
      <c r="B12" s="9">
        <v>373794</v>
      </c>
      <c r="C12" s="9">
        <v>374559</v>
      </c>
      <c r="D12" s="10"/>
      <c r="E12" s="9">
        <v>38859</v>
      </c>
      <c r="F12" s="9">
        <v>38869</v>
      </c>
      <c r="G12" s="10"/>
      <c r="H12" s="9">
        <v>156086</v>
      </c>
      <c r="I12" s="9">
        <v>156113</v>
      </c>
      <c r="J12" t="s">
        <v>22</v>
      </c>
      <c r="K12">
        <f>SUM(C12-B12+F12-E12+I12-H12)/2</f>
        <v>401</v>
      </c>
      <c r="L12">
        <f>SUM(C12-B12+F12-E12+I12-H12)</f>
        <v>802</v>
      </c>
      <c r="M12">
        <f>SUM(K12*0.04+K12)</f>
        <v>417.04</v>
      </c>
    </row>
    <row r="13" spans="1:13" ht="34.5" customHeight="1">
      <c r="A13" s="5" t="s">
        <v>6</v>
      </c>
      <c r="B13" s="9">
        <v>374580</v>
      </c>
      <c r="C13" s="9">
        <v>375057</v>
      </c>
      <c r="D13" s="10"/>
      <c r="E13" s="9">
        <v>38881</v>
      </c>
      <c r="F13" s="9">
        <v>38883</v>
      </c>
      <c r="G13" s="10"/>
      <c r="H13" s="9">
        <v>156182</v>
      </c>
      <c r="I13" s="9">
        <v>156215</v>
      </c>
      <c r="J13" t="s">
        <v>23</v>
      </c>
      <c r="K13">
        <f>SUM(C13-B13+F13-E13+I13-H13)/2</f>
        <v>256</v>
      </c>
      <c r="L13">
        <f>SUM(C13-B13+F13-E13+I13-H13)</f>
        <v>512</v>
      </c>
      <c r="M13">
        <f>SUM(K13*0.04+K13)</f>
        <v>266.24</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40672</v>
      </c>
      <c r="C3" s="6">
        <v>40676</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375096</v>
      </c>
      <c r="C9" s="9">
        <v>375511</v>
      </c>
      <c r="D9" s="10"/>
      <c r="E9" s="9">
        <v>38887</v>
      </c>
      <c r="F9" s="9">
        <v>38891</v>
      </c>
      <c r="G9" s="10"/>
      <c r="H9" s="9">
        <v>156246</v>
      </c>
      <c r="I9" s="9">
        <v>156286</v>
      </c>
      <c r="J9" t="s">
        <v>19</v>
      </c>
      <c r="K9">
        <f>SUM(C9-B9+F9-E9+I9-H9)/2</f>
        <v>229.5</v>
      </c>
      <c r="L9">
        <f>SUM(C9-B9+F9-E9+I9-H9)</f>
        <v>459</v>
      </c>
      <c r="M9">
        <f>SUM(K9*0.04+K9)</f>
        <v>238.68</v>
      </c>
    </row>
    <row r="10" spans="1:13" ht="34.5" customHeight="1">
      <c r="A10" s="5" t="s">
        <v>3</v>
      </c>
      <c r="B10" s="9">
        <v>375542</v>
      </c>
      <c r="C10" s="9">
        <v>375985</v>
      </c>
      <c r="D10" s="10"/>
      <c r="E10" s="9">
        <v>38896</v>
      </c>
      <c r="F10" s="9">
        <v>38912</v>
      </c>
      <c r="G10" s="10"/>
      <c r="H10" s="9">
        <v>156311</v>
      </c>
      <c r="I10" s="9">
        <v>156349</v>
      </c>
      <c r="J10" t="s">
        <v>20</v>
      </c>
      <c r="K10">
        <f>SUM(C10-B10+F10-E10+I10-H10)/2</f>
        <v>248.5</v>
      </c>
      <c r="L10">
        <f>SUM(C10-B10+F10-E10+I10-H10)</f>
        <v>497</v>
      </c>
      <c r="M10">
        <f>SUM(K10*0.04+K10)</f>
        <v>258.44</v>
      </c>
    </row>
    <row r="11" spans="1:13" ht="34.5" customHeight="1">
      <c r="A11" s="5" t="s">
        <v>4</v>
      </c>
      <c r="B11" s="9">
        <v>376010</v>
      </c>
      <c r="C11" s="9">
        <v>377457</v>
      </c>
      <c r="D11" s="10"/>
      <c r="E11" s="9">
        <v>38914</v>
      </c>
      <c r="F11" s="9">
        <v>38939</v>
      </c>
      <c r="G11" s="10"/>
      <c r="H11" s="9">
        <v>156373</v>
      </c>
      <c r="I11" s="9">
        <v>156422</v>
      </c>
      <c r="J11" t="s">
        <v>21</v>
      </c>
      <c r="K11">
        <f>SUM(C11-B11+F11-E11+I11-H11)/2</f>
        <v>760.5</v>
      </c>
      <c r="L11">
        <f>SUM(C11-B11+F11-E11+I11-H11)</f>
        <v>1521</v>
      </c>
      <c r="M11">
        <f>SUM(K11*0.04+K11)</f>
        <v>790.92</v>
      </c>
    </row>
    <row r="12" spans="1:13" ht="34.5" customHeight="1">
      <c r="A12" s="5" t="s">
        <v>5</v>
      </c>
      <c r="B12" s="9">
        <v>377481</v>
      </c>
      <c r="C12" s="9">
        <v>378933</v>
      </c>
      <c r="D12" s="10"/>
      <c r="E12" s="9">
        <v>38943</v>
      </c>
      <c r="F12" s="9">
        <v>38997</v>
      </c>
      <c r="G12" s="10"/>
      <c r="H12" s="9">
        <v>156464</v>
      </c>
      <c r="I12" s="9">
        <v>156530</v>
      </c>
      <c r="J12" t="s">
        <v>22</v>
      </c>
      <c r="K12">
        <f>SUM(C12-B12+F12-E12+I12-H12)/2</f>
        <v>786</v>
      </c>
      <c r="L12">
        <f>SUM(C12-B12+F12-E12+I12-H12)</f>
        <v>1572</v>
      </c>
      <c r="M12">
        <f>SUM(K12*0.04+K12)</f>
        <v>817.44</v>
      </c>
    </row>
    <row r="13" spans="1:13" ht="34.5" customHeight="1">
      <c r="A13" s="5" t="s">
        <v>6</v>
      </c>
      <c r="B13" s="9">
        <v>378952</v>
      </c>
      <c r="C13" s="9">
        <v>379371</v>
      </c>
      <c r="D13" s="10"/>
      <c r="E13" s="9">
        <v>39010</v>
      </c>
      <c r="F13" s="9">
        <v>39032</v>
      </c>
      <c r="G13" s="10"/>
      <c r="H13" s="9">
        <v>156585</v>
      </c>
      <c r="I13" s="9">
        <v>156647</v>
      </c>
      <c r="J13" t="s">
        <v>23</v>
      </c>
      <c r="K13">
        <f>SUM(C13-B13+F13-E13+I13-H13)/2</f>
        <v>251.5</v>
      </c>
      <c r="L13">
        <f>SUM(C13-B13+F13-E13+I13-H13)</f>
        <v>503</v>
      </c>
      <c r="M13">
        <f>SUM(K13*0.04+K13)</f>
        <v>261.56</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40679</v>
      </c>
      <c r="C3" s="6">
        <v>40683</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379596</v>
      </c>
      <c r="C9" s="9">
        <v>380943</v>
      </c>
      <c r="D9" s="10"/>
      <c r="E9" s="9">
        <v>39037</v>
      </c>
      <c r="F9" s="9">
        <v>39061</v>
      </c>
      <c r="G9" s="10"/>
      <c r="H9" s="9">
        <v>156654</v>
      </c>
      <c r="I9" s="9">
        <v>156710</v>
      </c>
      <c r="J9" t="s">
        <v>19</v>
      </c>
      <c r="K9">
        <f>SUM(C9-B9+F9-E9+I9-H9)/2</f>
        <v>713.5</v>
      </c>
      <c r="L9">
        <f>SUM(C9-B9+F9-E9+I9-H9)</f>
        <v>1427</v>
      </c>
      <c r="M9">
        <f>SUM(K9*0.04+K9)</f>
        <v>742.04</v>
      </c>
    </row>
    <row r="10" spans="1:13" ht="34.5" customHeight="1">
      <c r="A10" s="5" t="s">
        <v>3</v>
      </c>
      <c r="B10" s="9">
        <v>380965</v>
      </c>
      <c r="C10" s="9">
        <v>382518</v>
      </c>
      <c r="D10" s="10"/>
      <c r="E10" s="9">
        <v>39068</v>
      </c>
      <c r="F10" s="9">
        <v>39094</v>
      </c>
      <c r="G10" s="10"/>
      <c r="H10" s="9">
        <v>156740</v>
      </c>
      <c r="I10" s="9">
        <v>156899</v>
      </c>
      <c r="J10" t="s">
        <v>20</v>
      </c>
      <c r="K10">
        <f>SUM(C10-B10+F10-E10+I10-H10)/2</f>
        <v>869</v>
      </c>
      <c r="L10">
        <f>SUM(C10-B10+F10-E10+I10-H10)</f>
        <v>1738</v>
      </c>
      <c r="M10">
        <f>SUM(K10*0.04+K10)</f>
        <v>903.76</v>
      </c>
    </row>
    <row r="11" spans="1:13" ht="34.5" customHeight="1">
      <c r="A11" s="5" t="s">
        <v>4</v>
      </c>
      <c r="B11" s="9">
        <v>382542</v>
      </c>
      <c r="C11" s="9">
        <v>384064</v>
      </c>
      <c r="D11" s="10"/>
      <c r="E11" s="9">
        <v>39103</v>
      </c>
      <c r="F11" s="9">
        <v>39121</v>
      </c>
      <c r="G11" s="10"/>
      <c r="H11" s="9">
        <v>156943</v>
      </c>
      <c r="I11" s="9">
        <v>157065</v>
      </c>
      <c r="J11" t="s">
        <v>21</v>
      </c>
      <c r="K11">
        <f>SUM(C11-B11+F11-E11+I11-H11)/2</f>
        <v>831</v>
      </c>
      <c r="L11">
        <f>SUM(C11-B11+F11-E11+I11-H11)</f>
        <v>1662</v>
      </c>
      <c r="M11">
        <f>SUM(K11*0.04+K11)</f>
        <v>864.24</v>
      </c>
    </row>
    <row r="12" spans="1:13" ht="34.5" customHeight="1">
      <c r="A12" s="5" t="s">
        <v>5</v>
      </c>
      <c r="B12" s="9">
        <v>384077</v>
      </c>
      <c r="C12" s="9">
        <v>385460</v>
      </c>
      <c r="D12" s="10"/>
      <c r="E12" s="9">
        <v>38134</v>
      </c>
      <c r="F12" s="9">
        <v>39152</v>
      </c>
      <c r="G12" s="10"/>
      <c r="H12" s="9">
        <v>157106</v>
      </c>
      <c r="I12" s="9">
        <v>157210</v>
      </c>
      <c r="J12" t="s">
        <v>22</v>
      </c>
      <c r="K12">
        <f>SUM(C12-B12+F12-E12+I12-H12)/2</f>
        <v>1252.5</v>
      </c>
      <c r="L12">
        <f>SUM(C12-B12+F12-E12+I12-H12)</f>
        <v>2505</v>
      </c>
      <c r="M12">
        <f>SUM(K12*0.04+K12)</f>
        <v>1302.5999999999999</v>
      </c>
    </row>
    <row r="13" spans="1:13" ht="34.5" customHeight="1">
      <c r="A13" s="5" t="s">
        <v>6</v>
      </c>
      <c r="B13" s="9">
        <v>385460</v>
      </c>
      <c r="C13" s="9">
        <v>385985</v>
      </c>
      <c r="D13" s="10"/>
      <c r="E13" s="9">
        <v>39175</v>
      </c>
      <c r="F13" s="9">
        <v>39185</v>
      </c>
      <c r="G13" s="10"/>
      <c r="H13" s="9">
        <v>157263</v>
      </c>
      <c r="I13" s="9">
        <v>157317</v>
      </c>
      <c r="J13" t="s">
        <v>23</v>
      </c>
      <c r="K13">
        <f>SUM(C13-B13+F13-E13+I13-H13)/2</f>
        <v>294.5</v>
      </c>
      <c r="L13">
        <f>SUM(C13-B13+F13-E13+I13-H13)</f>
        <v>589</v>
      </c>
      <c r="M13">
        <f>SUM(K13*0.04+K13)</f>
        <v>306.27999999999997</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dimension ref="A1:M20"/>
  <sheetViews>
    <sheetView workbookViewId="0">
      <selection activeCell="C13" sqref="C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40686</v>
      </c>
      <c r="C3" s="6">
        <v>40690</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386217</v>
      </c>
      <c r="C9" s="9">
        <v>387648</v>
      </c>
      <c r="D9" s="10"/>
      <c r="E9" s="9">
        <v>39221</v>
      </c>
      <c r="F9" s="9">
        <v>39244</v>
      </c>
      <c r="G9" s="10"/>
      <c r="H9" s="9">
        <v>157370</v>
      </c>
      <c r="I9" s="9">
        <v>157473</v>
      </c>
      <c r="J9" t="s">
        <v>19</v>
      </c>
      <c r="K9">
        <f>SUM(C9-B9+F9-E9+I9-H9)/2</f>
        <v>778.5</v>
      </c>
      <c r="L9">
        <f>SUM(C9-B9+F9-E9+I9-H9)</f>
        <v>1557</v>
      </c>
      <c r="M9">
        <f>SUM(K9*0.04+K9)</f>
        <v>809.64</v>
      </c>
    </row>
    <row r="10" spans="1:13" ht="34.5" customHeight="1">
      <c r="A10" s="5" t="s">
        <v>3</v>
      </c>
      <c r="B10" s="9">
        <v>387664</v>
      </c>
      <c r="C10" s="9">
        <v>389174</v>
      </c>
      <c r="D10" s="10"/>
      <c r="E10" s="9">
        <v>39259</v>
      </c>
      <c r="F10" s="9">
        <v>39277</v>
      </c>
      <c r="G10" s="10"/>
      <c r="H10" s="9">
        <v>157518</v>
      </c>
      <c r="I10" s="9">
        <v>157662</v>
      </c>
      <c r="J10" t="s">
        <v>20</v>
      </c>
      <c r="K10">
        <f>SUM(C10-B10+F10-E10+I10-H10)/2</f>
        <v>836</v>
      </c>
      <c r="L10">
        <f>SUM(C10-B10+F10-E10+I10-H10)</f>
        <v>1672</v>
      </c>
      <c r="M10">
        <f>SUM(K10*0.04+K10)</f>
        <v>869.44</v>
      </c>
    </row>
    <row r="11" spans="1:13" ht="34.5" customHeight="1">
      <c r="A11" s="5" t="s">
        <v>4</v>
      </c>
      <c r="B11" s="9">
        <v>389190</v>
      </c>
      <c r="C11" s="9">
        <v>390715</v>
      </c>
      <c r="D11" s="10"/>
      <c r="E11" s="9">
        <v>39288</v>
      </c>
      <c r="F11" s="9">
        <v>39312</v>
      </c>
      <c r="G11" s="10"/>
      <c r="H11" s="9">
        <v>157690</v>
      </c>
      <c r="I11" s="9">
        <v>157891</v>
      </c>
      <c r="J11" t="s">
        <v>21</v>
      </c>
      <c r="K11">
        <f>SUM(C11-B11+F11-E11+I11-H11)/2</f>
        <v>875</v>
      </c>
      <c r="L11">
        <f>SUM(C11-B11+F11-E11+I11-H11)</f>
        <v>1750</v>
      </c>
      <c r="M11">
        <f>SUM(K11*0.04+K11)</f>
        <v>910</v>
      </c>
    </row>
    <row r="12" spans="1:13" ht="34.5" customHeight="1">
      <c r="A12" s="5" t="s">
        <v>5</v>
      </c>
      <c r="B12" s="9">
        <v>390734</v>
      </c>
      <c r="C12" s="9">
        <v>392104</v>
      </c>
      <c r="D12" s="10"/>
      <c r="E12" s="9">
        <v>39319</v>
      </c>
      <c r="F12" s="9">
        <v>39340</v>
      </c>
      <c r="G12" s="10"/>
      <c r="H12" s="9">
        <v>157959</v>
      </c>
      <c r="I12" s="9">
        <v>158137</v>
      </c>
      <c r="J12" t="s">
        <v>22</v>
      </c>
      <c r="K12">
        <f>SUM(C12-B12+F12-E12+I12-H12)/2</f>
        <v>784.5</v>
      </c>
      <c r="L12">
        <f>SUM(C12-B12+F12-E12+I12-H12)</f>
        <v>1569</v>
      </c>
      <c r="M12">
        <f>SUM(K12*0.04+K12)</f>
        <v>815.88</v>
      </c>
    </row>
    <row r="13" spans="1:13" ht="34.5" customHeight="1">
      <c r="A13" s="5" t="s">
        <v>6</v>
      </c>
      <c r="B13" s="9">
        <v>392119</v>
      </c>
      <c r="C13" s="9">
        <v>392694</v>
      </c>
      <c r="D13" s="10"/>
      <c r="E13" s="9">
        <v>39357</v>
      </c>
      <c r="F13" s="9">
        <v>39368</v>
      </c>
      <c r="G13" s="10"/>
      <c r="H13" s="9">
        <v>158198</v>
      </c>
      <c r="I13" s="9">
        <v>158254</v>
      </c>
      <c r="J13" t="s">
        <v>23</v>
      </c>
      <c r="K13">
        <f>SUM(C13-B13+F13-E13+I13-H13)/2</f>
        <v>321</v>
      </c>
      <c r="L13">
        <f>SUM(C13-B13+F13-E13+I13-H13)</f>
        <v>642</v>
      </c>
      <c r="M13">
        <f>SUM(K13*0.04+K13)</f>
        <v>333.84</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dimension ref="A1:M20"/>
  <sheetViews>
    <sheetView workbookViewId="0">
      <selection activeCell="B10" sqref="B10"/>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40693</v>
      </c>
      <c r="C3" s="6">
        <v>40697</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12"/>
      <c r="C9" s="12"/>
      <c r="D9" s="10"/>
      <c r="E9" s="12"/>
      <c r="F9" s="12"/>
      <c r="G9" s="10"/>
      <c r="H9" s="12"/>
      <c r="I9" s="12"/>
      <c r="J9" t="s">
        <v>19</v>
      </c>
      <c r="K9">
        <f>SUM(C9-B9+F9-E9+I9-H9)/2</f>
        <v>0</v>
      </c>
      <c r="L9">
        <f>SUM(C9-B9+F9-E9+I9-H9)</f>
        <v>0</v>
      </c>
      <c r="M9">
        <f>SUM(K9*0.04+K9)</f>
        <v>0</v>
      </c>
    </row>
    <row r="10" spans="1:13" ht="34.5" customHeight="1">
      <c r="A10" s="5" t="s">
        <v>3</v>
      </c>
      <c r="B10" s="9">
        <v>392979</v>
      </c>
      <c r="C10" s="9">
        <v>394549</v>
      </c>
      <c r="D10" s="10"/>
      <c r="E10" s="9">
        <v>39372</v>
      </c>
      <c r="F10" s="9">
        <v>39387</v>
      </c>
      <c r="G10" s="10"/>
      <c r="H10" s="9">
        <v>158322</v>
      </c>
      <c r="I10" s="9">
        <v>158519</v>
      </c>
      <c r="J10" t="s">
        <v>20</v>
      </c>
      <c r="K10">
        <f>SUM(C10-B10+F10-E10+I10-H10)/2</f>
        <v>891</v>
      </c>
      <c r="L10">
        <f>SUM(C10-B10+F10-E10+I10-H10)</f>
        <v>1782</v>
      </c>
      <c r="M10">
        <f>SUM(K10*0.04+K10)</f>
        <v>926.64</v>
      </c>
    </row>
    <row r="11" spans="1:13" ht="34.5" customHeight="1">
      <c r="A11" s="5" t="s">
        <v>4</v>
      </c>
      <c r="B11" s="9">
        <v>394589</v>
      </c>
      <c r="C11" s="9">
        <v>396187</v>
      </c>
      <c r="D11" s="10"/>
      <c r="E11" s="9">
        <v>39394</v>
      </c>
      <c r="F11" s="9">
        <v>39420</v>
      </c>
      <c r="G11" s="10"/>
      <c r="H11" s="9">
        <v>158568</v>
      </c>
      <c r="I11" s="9">
        <v>158728</v>
      </c>
      <c r="J11" t="s">
        <v>21</v>
      </c>
      <c r="K11">
        <f>SUM(C11-B11+F11-E11+I11-H11)/2</f>
        <v>892</v>
      </c>
      <c r="L11">
        <f>SUM(C11-B11+F11-E11+I11-H11)</f>
        <v>1784</v>
      </c>
      <c r="M11">
        <f>SUM(K11*0.04+K11)</f>
        <v>927.68</v>
      </c>
    </row>
    <row r="12" spans="1:13" ht="34.5" customHeight="1">
      <c r="A12" s="5" t="s">
        <v>5</v>
      </c>
      <c r="B12" s="9">
        <v>396211</v>
      </c>
      <c r="C12" s="9">
        <v>397691</v>
      </c>
      <c r="D12" s="10"/>
      <c r="E12" s="9">
        <v>39426</v>
      </c>
      <c r="F12" s="9">
        <v>39434</v>
      </c>
      <c r="G12" s="10"/>
      <c r="H12" s="9">
        <v>158770</v>
      </c>
      <c r="I12" s="9">
        <v>158925</v>
      </c>
      <c r="J12" t="s">
        <v>22</v>
      </c>
      <c r="K12">
        <f>SUM(C12-B12+F12-E12+I12-H12)/2</f>
        <v>821.5</v>
      </c>
      <c r="L12">
        <f>SUM(C12-B12+F12-E12+I12-H12)</f>
        <v>1643</v>
      </c>
      <c r="M12">
        <f>SUM(K12*0.04+K12)</f>
        <v>854.36</v>
      </c>
    </row>
    <row r="13" spans="1:13" ht="34.5" customHeight="1">
      <c r="A13" s="5" t="s">
        <v>6</v>
      </c>
      <c r="B13" s="9">
        <v>397723</v>
      </c>
      <c r="C13" s="9">
        <v>398150</v>
      </c>
      <c r="D13" s="10"/>
      <c r="E13" s="9">
        <v>39443</v>
      </c>
      <c r="F13" s="9">
        <v>39496</v>
      </c>
      <c r="G13" s="10"/>
      <c r="H13" s="9">
        <v>158990</v>
      </c>
      <c r="I13" s="9">
        <v>159051</v>
      </c>
      <c r="J13" t="s">
        <v>23</v>
      </c>
      <c r="K13">
        <f>SUM(C13-B13+F13-E13+I13-H13)/2</f>
        <v>270.5</v>
      </c>
      <c r="L13">
        <f>SUM(C13-B13+F13-E13+I13-H13)</f>
        <v>541</v>
      </c>
      <c r="M13">
        <f>SUM(K13*0.04+K13)</f>
        <v>281.32</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dimension ref="A1:M20"/>
  <sheetViews>
    <sheetView workbookViewId="0">
      <selection activeCell="I13" sqref="I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40700</v>
      </c>
      <c r="C3" s="6">
        <v>40704</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398424</v>
      </c>
      <c r="C9" s="9">
        <v>400056</v>
      </c>
      <c r="D9" s="10"/>
      <c r="E9" s="9">
        <v>39454</v>
      </c>
      <c r="F9" s="9">
        <v>39475</v>
      </c>
      <c r="G9" s="10"/>
      <c r="H9" s="9">
        <v>159085</v>
      </c>
      <c r="I9" s="9">
        <v>159240</v>
      </c>
      <c r="J9" t="s">
        <v>19</v>
      </c>
      <c r="K9">
        <f>SUM(C9-B9+F9-E9+I9-H9)/2</f>
        <v>904</v>
      </c>
      <c r="L9">
        <f>SUM(C9-B9+F9-E9+I9-H9)</f>
        <v>1808</v>
      </c>
      <c r="M9">
        <f>SUM(K9*0.04+K9)</f>
        <v>940.16</v>
      </c>
    </row>
    <row r="10" spans="1:13" ht="34.5" customHeight="1">
      <c r="A10" s="5" t="s">
        <v>3</v>
      </c>
      <c r="B10" s="9">
        <v>400083</v>
      </c>
      <c r="C10" s="9">
        <v>401668</v>
      </c>
      <c r="D10" s="10"/>
      <c r="E10" s="9">
        <v>39482</v>
      </c>
      <c r="F10" s="9">
        <v>39519</v>
      </c>
      <c r="G10" s="10"/>
      <c r="H10" s="9">
        <v>159299</v>
      </c>
      <c r="I10" s="9">
        <v>159439</v>
      </c>
      <c r="J10" t="s">
        <v>20</v>
      </c>
      <c r="K10">
        <f>SUM(C10-B10+F10-E10+I10-H10)/2</f>
        <v>881</v>
      </c>
      <c r="L10">
        <f>SUM(C10-B10+F10-E10+I10-H10)</f>
        <v>1762</v>
      </c>
      <c r="M10">
        <f>SUM(K10*0.04+K10)</f>
        <v>916.24</v>
      </c>
    </row>
    <row r="11" spans="1:13" ht="34.5" customHeight="1">
      <c r="A11" s="5" t="s">
        <v>4</v>
      </c>
      <c r="B11" s="9">
        <v>401685</v>
      </c>
      <c r="C11" s="9">
        <v>403335</v>
      </c>
      <c r="D11" s="10"/>
      <c r="E11" s="9">
        <v>39526</v>
      </c>
      <c r="F11" s="9">
        <v>39535</v>
      </c>
      <c r="G11" s="10"/>
      <c r="H11" s="9">
        <v>159494</v>
      </c>
      <c r="I11" s="9">
        <v>159619</v>
      </c>
      <c r="J11" t="s">
        <v>21</v>
      </c>
      <c r="K11">
        <f>SUM(C11-B11+F11-E11+I11-H11)/2</f>
        <v>892</v>
      </c>
      <c r="L11">
        <f>SUM(C11-B11+F11-E11+I11-H11)</f>
        <v>1784</v>
      </c>
      <c r="M11">
        <f>SUM(K11*0.04+K11)</f>
        <v>927.68</v>
      </c>
    </row>
    <row r="12" spans="1:13" ht="34.5" customHeight="1">
      <c r="A12" s="5" t="s">
        <v>5</v>
      </c>
      <c r="B12" s="9">
        <v>403354</v>
      </c>
      <c r="C12" s="9">
        <v>404725</v>
      </c>
      <c r="D12" s="10"/>
      <c r="E12" s="9">
        <v>39545</v>
      </c>
      <c r="F12" s="9">
        <v>39551</v>
      </c>
      <c r="G12" s="10"/>
      <c r="H12" s="9">
        <v>159655</v>
      </c>
      <c r="I12" s="9">
        <v>159759</v>
      </c>
      <c r="J12" t="s">
        <v>22</v>
      </c>
      <c r="K12">
        <f>SUM(C12-B12+F12-E12+I12-H12)/2</f>
        <v>740.5</v>
      </c>
      <c r="L12">
        <f>SUM(C12-B12+F12-E12+I12-H12)</f>
        <v>1481</v>
      </c>
      <c r="M12">
        <f>SUM(K12*0.04+K12)</f>
        <v>770.12</v>
      </c>
    </row>
    <row r="13" spans="1:13" ht="34.5" customHeight="1">
      <c r="A13" s="5" t="s">
        <v>6</v>
      </c>
      <c r="B13" s="9">
        <v>404749</v>
      </c>
      <c r="C13" s="9">
        <v>405223</v>
      </c>
      <c r="D13" s="10"/>
      <c r="E13" s="9">
        <v>39562</v>
      </c>
      <c r="F13" s="9">
        <v>39571</v>
      </c>
      <c r="G13" s="10"/>
      <c r="H13" s="9">
        <v>159818</v>
      </c>
      <c r="I13" s="9">
        <v>159884</v>
      </c>
      <c r="J13" t="s">
        <v>23</v>
      </c>
      <c r="K13">
        <f>SUM(C13-B13+F13-E13+I13-H13)/2</f>
        <v>274.5</v>
      </c>
      <c r="L13">
        <f>SUM(C13-B13+F13-E13+I13-H13)</f>
        <v>549</v>
      </c>
      <c r="M13">
        <f>SUM(K13*0.04+K13)</f>
        <v>285.48</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76.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40707</v>
      </c>
      <c r="C3" s="6">
        <v>40711</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405559</v>
      </c>
      <c r="C9" s="9">
        <v>407269</v>
      </c>
      <c r="D9" s="10"/>
      <c r="E9" s="9">
        <v>39577</v>
      </c>
      <c r="F9" s="9">
        <v>39625</v>
      </c>
      <c r="G9" s="10"/>
      <c r="H9" s="9">
        <v>159936</v>
      </c>
      <c r="I9" s="9">
        <v>160082</v>
      </c>
      <c r="J9" t="s">
        <v>19</v>
      </c>
      <c r="K9">
        <f>SUM(C9-B9+F9-E9+I9-H9)/2</f>
        <v>952</v>
      </c>
      <c r="L9">
        <f>SUM(C9-B9+F9-E9+I9-H9)</f>
        <v>1904</v>
      </c>
      <c r="M9">
        <f>SUM(K9*0.04+K9)</f>
        <v>990.08</v>
      </c>
    </row>
    <row r="10" spans="1:13" ht="34.5" customHeight="1">
      <c r="A10" s="5" t="s">
        <v>3</v>
      </c>
      <c r="B10" s="9">
        <v>407283</v>
      </c>
      <c r="C10" s="9">
        <v>408947</v>
      </c>
      <c r="D10" s="10"/>
      <c r="E10" s="9">
        <v>39634</v>
      </c>
      <c r="F10" s="9">
        <v>39661</v>
      </c>
      <c r="G10" s="10"/>
      <c r="H10" s="9">
        <v>160145</v>
      </c>
      <c r="I10" s="9">
        <v>160305</v>
      </c>
      <c r="J10" t="s">
        <v>20</v>
      </c>
      <c r="K10">
        <f>SUM(C10-B10+F10-E10+I10-H10)/2</f>
        <v>925.5</v>
      </c>
      <c r="L10">
        <f>SUM(C10-B10+F10-E10+I10-H10)</f>
        <v>1851</v>
      </c>
      <c r="M10">
        <f>SUM(K10*0.04+K10)</f>
        <v>962.52</v>
      </c>
    </row>
    <row r="11" spans="1:13" ht="34.5" customHeight="1">
      <c r="A11" s="5" t="s">
        <v>4</v>
      </c>
      <c r="B11" s="9">
        <v>408970</v>
      </c>
      <c r="C11" s="9">
        <v>410494</v>
      </c>
      <c r="D11" s="10"/>
      <c r="E11" s="9">
        <v>39661</v>
      </c>
      <c r="F11" s="9">
        <v>39683</v>
      </c>
      <c r="G11" s="10"/>
      <c r="H11" s="9">
        <v>160370</v>
      </c>
      <c r="I11" s="9">
        <v>160560</v>
      </c>
      <c r="J11" t="s">
        <v>21</v>
      </c>
      <c r="K11">
        <f>SUM(C11-B11+F11-E11+I11-H11)/2</f>
        <v>868</v>
      </c>
      <c r="L11">
        <f>SUM(C11-B11+F11-E11+I11-H11)</f>
        <v>1736</v>
      </c>
      <c r="M11">
        <f>SUM(K11*0.04+K11)</f>
        <v>902.72</v>
      </c>
    </row>
    <row r="12" spans="1:13" ht="34.5" customHeight="1">
      <c r="A12" s="5" t="s">
        <v>5</v>
      </c>
      <c r="B12" s="9">
        <v>410516</v>
      </c>
      <c r="C12" s="9">
        <v>412009</v>
      </c>
      <c r="D12" s="10"/>
      <c r="E12" s="9">
        <v>39689</v>
      </c>
      <c r="F12" s="9">
        <v>39714</v>
      </c>
      <c r="G12" s="10"/>
      <c r="H12" s="9">
        <v>160616</v>
      </c>
      <c r="I12" s="9">
        <v>160771</v>
      </c>
      <c r="J12" t="s">
        <v>22</v>
      </c>
      <c r="K12">
        <f>SUM(C12-B12+F12-E12+I12-H12)/2</f>
        <v>836.5</v>
      </c>
      <c r="L12">
        <f>SUM(C12-B12+F12-E12+I12-H12)</f>
        <v>1673</v>
      </c>
      <c r="M12">
        <f>SUM(K12*0.04+K12)</f>
        <v>869.96</v>
      </c>
    </row>
    <row r="13" spans="1:13" ht="34.5" customHeight="1">
      <c r="A13" s="5" t="s">
        <v>6</v>
      </c>
      <c r="B13" s="9">
        <v>412031</v>
      </c>
      <c r="C13" s="9">
        <v>412449</v>
      </c>
      <c r="D13" s="10"/>
      <c r="E13" s="9">
        <v>39720</v>
      </c>
      <c r="F13" s="9">
        <v>39737</v>
      </c>
      <c r="G13" s="10"/>
      <c r="H13" s="9">
        <v>160866</v>
      </c>
      <c r="I13" s="9">
        <v>160973</v>
      </c>
      <c r="J13" t="s">
        <v>23</v>
      </c>
      <c r="K13">
        <f>SUM(C13-B13+F13-E13+I13-H13)/2</f>
        <v>271</v>
      </c>
      <c r="L13">
        <f>SUM(C13-B13+F13-E13+I13-H13)</f>
        <v>542</v>
      </c>
      <c r="M13">
        <f>SUM(K13*0.04+K13)</f>
        <v>281.83999999999997</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40714</v>
      </c>
      <c r="C3" s="6">
        <v>40718</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412785</v>
      </c>
      <c r="C9" s="9">
        <v>414606</v>
      </c>
      <c r="D9" s="10"/>
      <c r="E9" s="9">
        <v>39750</v>
      </c>
      <c r="F9" s="9">
        <v>39767</v>
      </c>
      <c r="G9" s="10"/>
      <c r="H9" s="9">
        <v>161022</v>
      </c>
      <c r="I9" s="9">
        <v>161163</v>
      </c>
      <c r="J9" t="s">
        <v>19</v>
      </c>
      <c r="K9">
        <f>SUM(C9-B9+F9-E9+I9-H9)/2</f>
        <v>989.5</v>
      </c>
      <c r="L9">
        <f>SUM(C9-B9+F9-E9+I9-H9)</f>
        <v>1979</v>
      </c>
      <c r="M9">
        <f>SUM(K9*0.04+K9)</f>
        <v>1029.08</v>
      </c>
    </row>
    <row r="10" spans="1:13" ht="34.5" customHeight="1">
      <c r="A10" s="5" t="s">
        <v>3</v>
      </c>
      <c r="B10" s="9">
        <v>414621</v>
      </c>
      <c r="C10" s="9">
        <v>416226</v>
      </c>
      <c r="D10" s="10"/>
      <c r="E10" s="9">
        <v>39777</v>
      </c>
      <c r="F10" s="9">
        <v>39788</v>
      </c>
      <c r="G10" s="10"/>
      <c r="H10" s="9">
        <v>161236</v>
      </c>
      <c r="I10" s="9">
        <v>161415</v>
      </c>
      <c r="J10" t="s">
        <v>20</v>
      </c>
      <c r="K10">
        <f>SUM(C10-B10+F10-E10+I10-H10)/2</f>
        <v>897.5</v>
      </c>
      <c r="L10">
        <f>SUM(C10-B10+F10-E10+I10-H10)</f>
        <v>1795</v>
      </c>
      <c r="M10">
        <f>SUM(K10*0.04+K10)</f>
        <v>933.4</v>
      </c>
    </row>
    <row r="11" spans="1:13" ht="34.5" customHeight="1">
      <c r="A11" s="5" t="s">
        <v>4</v>
      </c>
      <c r="B11" s="9">
        <v>416245</v>
      </c>
      <c r="C11" s="9">
        <v>417743</v>
      </c>
      <c r="D11" s="10"/>
      <c r="E11" s="9">
        <v>39792</v>
      </c>
      <c r="F11" s="9">
        <v>39817</v>
      </c>
      <c r="G11" s="10"/>
      <c r="H11" s="9">
        <v>161464</v>
      </c>
      <c r="I11" s="9">
        <v>161632</v>
      </c>
      <c r="J11" t="s">
        <v>21</v>
      </c>
      <c r="K11">
        <f>SUM(C11-B11+F11-E11+I11-H11)/2</f>
        <v>845.5</v>
      </c>
      <c r="L11">
        <f>SUM(C11-B11+F11-E11+I11-H11)</f>
        <v>1691</v>
      </c>
      <c r="M11">
        <f>SUM(K11*0.04+K11)</f>
        <v>879.32</v>
      </c>
    </row>
    <row r="12" spans="1:13" ht="34.5" customHeight="1">
      <c r="A12" s="5" t="s">
        <v>5</v>
      </c>
      <c r="B12" s="9">
        <v>417814</v>
      </c>
      <c r="C12" s="9">
        <v>419159</v>
      </c>
      <c r="D12" s="10"/>
      <c r="E12" s="9">
        <v>39824</v>
      </c>
      <c r="F12" s="9">
        <v>39856</v>
      </c>
      <c r="G12" s="10"/>
      <c r="H12" s="9">
        <v>161674</v>
      </c>
      <c r="I12" s="9">
        <v>161792</v>
      </c>
      <c r="J12" t="s">
        <v>22</v>
      </c>
      <c r="K12">
        <f>SUM(C12-B12+F12-E12+I12-H12)/2</f>
        <v>747.5</v>
      </c>
      <c r="L12">
        <f>SUM(C12-B12+F12-E12+I12-H12)</f>
        <v>1495</v>
      </c>
      <c r="M12">
        <f>SUM(K12*0.04+K12)</f>
        <v>777.4</v>
      </c>
    </row>
    <row r="13" spans="1:13" ht="34.5" customHeight="1">
      <c r="A13" s="5" t="s">
        <v>6</v>
      </c>
      <c r="B13" s="9">
        <v>419184</v>
      </c>
      <c r="C13" s="9">
        <v>419642</v>
      </c>
      <c r="D13" s="10"/>
      <c r="E13" s="9">
        <v>39859</v>
      </c>
      <c r="F13" s="9">
        <v>39861</v>
      </c>
      <c r="G13" s="10"/>
      <c r="H13" s="9">
        <v>161865</v>
      </c>
      <c r="I13" s="9">
        <v>161947</v>
      </c>
      <c r="J13" t="s">
        <v>23</v>
      </c>
      <c r="K13">
        <f>SUM(C13-B13+F13-E13+I13-H13)/2</f>
        <v>271</v>
      </c>
      <c r="L13">
        <f>SUM(C13-B13+F13-E13+I13-H13)</f>
        <v>542</v>
      </c>
      <c r="M13">
        <f>SUM(K13*0.04+K13)</f>
        <v>281.83999999999997</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dimension ref="A1:M20"/>
  <sheetViews>
    <sheetView workbookViewId="0">
      <selection activeCell="C13" sqref="C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40721</v>
      </c>
      <c r="C3" s="6">
        <v>40725</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419855</v>
      </c>
      <c r="C9" s="9">
        <v>421207</v>
      </c>
      <c r="D9" s="10"/>
      <c r="E9" s="9">
        <v>39866</v>
      </c>
      <c r="F9" s="9">
        <v>39909</v>
      </c>
      <c r="G9" s="10"/>
      <c r="H9" s="9">
        <v>161990</v>
      </c>
      <c r="I9" s="9">
        <v>162106</v>
      </c>
      <c r="J9" t="s">
        <v>19</v>
      </c>
      <c r="K9">
        <f>SUM(C9-B9+F9-E9+I9-H9)/2</f>
        <v>755.5</v>
      </c>
      <c r="L9">
        <f>SUM(C9-B9+F9-E9+I9-H9)</f>
        <v>1511</v>
      </c>
      <c r="M9">
        <f>SUM(K9*0.04+K9)</f>
        <v>785.72</v>
      </c>
    </row>
    <row r="10" spans="1:13" ht="34.5" customHeight="1">
      <c r="A10" s="5" t="s">
        <v>3</v>
      </c>
      <c r="B10" s="9">
        <v>421232</v>
      </c>
      <c r="C10" s="9">
        <v>422634</v>
      </c>
      <c r="D10" s="10"/>
      <c r="E10" s="9">
        <v>39914</v>
      </c>
      <c r="F10" s="9">
        <v>39921</v>
      </c>
      <c r="G10" s="10"/>
      <c r="H10" s="9">
        <v>162164</v>
      </c>
      <c r="I10" s="9">
        <v>162276</v>
      </c>
      <c r="J10" t="s">
        <v>20</v>
      </c>
      <c r="K10">
        <f>SUM(C10-B10+F10-E10+I10-H10)/2</f>
        <v>760.5</v>
      </c>
      <c r="L10">
        <f>SUM(C10-B10+F10-E10+I10-H10)</f>
        <v>1521</v>
      </c>
      <c r="M10">
        <f>SUM(K10*0.04+K10)</f>
        <v>790.92</v>
      </c>
    </row>
    <row r="11" spans="1:13" ht="34.5" customHeight="1">
      <c r="A11" s="5" t="s">
        <v>4</v>
      </c>
      <c r="B11" s="9">
        <v>422662</v>
      </c>
      <c r="C11" s="9">
        <v>424222</v>
      </c>
      <c r="D11" s="10"/>
      <c r="E11" s="9">
        <v>39937</v>
      </c>
      <c r="F11" s="9">
        <v>39959</v>
      </c>
      <c r="G11" s="10"/>
      <c r="H11" s="9">
        <v>162319</v>
      </c>
      <c r="I11" s="9">
        <v>162430</v>
      </c>
      <c r="J11" t="s">
        <v>21</v>
      </c>
      <c r="K11">
        <f>SUM(C11-B11+F11-E11+I11-H11)/2</f>
        <v>846.5</v>
      </c>
      <c r="L11">
        <f>SUM(C11-B11+F11-E11+I11-H11)</f>
        <v>1693</v>
      </c>
      <c r="M11">
        <f>SUM(K11*0.04+K11)</f>
        <v>880.36</v>
      </c>
    </row>
    <row r="12" spans="1:13" ht="34.5" customHeight="1">
      <c r="A12" s="5" t="s">
        <v>5</v>
      </c>
      <c r="B12" s="9">
        <v>424246</v>
      </c>
      <c r="C12" s="9">
        <v>425871</v>
      </c>
      <c r="D12" s="10"/>
      <c r="E12" s="9">
        <v>39969</v>
      </c>
      <c r="F12" s="9">
        <v>39996</v>
      </c>
      <c r="G12" s="10"/>
      <c r="H12" s="9">
        <v>162482</v>
      </c>
      <c r="I12" s="9">
        <v>162601</v>
      </c>
      <c r="J12" t="s">
        <v>22</v>
      </c>
      <c r="K12">
        <f>SUM(C12-B12+F12-E12+I12-H12)/2</f>
        <v>885.5</v>
      </c>
      <c r="L12">
        <f>SUM(C12-B12+F12-E12+I12-H12)</f>
        <v>1771</v>
      </c>
      <c r="M12">
        <f>SUM(K12*0.04+K12)</f>
        <v>920.92</v>
      </c>
    </row>
    <row r="13" spans="1:13" ht="34.5" customHeight="1">
      <c r="A13" s="5" t="s">
        <v>6</v>
      </c>
      <c r="B13" s="9">
        <v>425715</v>
      </c>
      <c r="C13" s="9">
        <v>426165</v>
      </c>
      <c r="D13" s="10"/>
      <c r="E13" s="9">
        <v>40010</v>
      </c>
      <c r="F13" s="9">
        <v>40031</v>
      </c>
      <c r="G13" s="10"/>
      <c r="H13" s="9">
        <v>162659</v>
      </c>
      <c r="I13" s="9">
        <v>162726</v>
      </c>
      <c r="J13" t="s">
        <v>23</v>
      </c>
      <c r="K13">
        <f>SUM(C13-B13+F13-E13+I13-H13)/2</f>
        <v>269</v>
      </c>
      <c r="L13">
        <f>SUM(C13-B13+F13-E13+I13-H13)</f>
        <v>538</v>
      </c>
      <c r="M13">
        <f>SUM(K13*0.04+K13)</f>
        <v>279.76</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dimension ref="A1:M20"/>
  <sheetViews>
    <sheetView workbookViewId="0">
      <selection activeCell="K15" sqref="K15"/>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40728</v>
      </c>
      <c r="C3" s="6">
        <v>40732</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12"/>
      <c r="C9" s="12"/>
      <c r="D9" s="10"/>
      <c r="E9" s="12"/>
      <c r="F9" s="12"/>
      <c r="G9" s="10"/>
      <c r="H9" s="12"/>
      <c r="I9" s="12"/>
      <c r="J9" t="s">
        <v>19</v>
      </c>
      <c r="K9">
        <f>SUM(C9-B9+F9-E9+I9-H9)/2</f>
        <v>0</v>
      </c>
      <c r="L9">
        <f>SUM(C9-B9+F9-E9+I9-H9)</f>
        <v>0</v>
      </c>
      <c r="M9">
        <f t="shared" ref="M9:M14" si="0">SUM(K9*0.04+K9)</f>
        <v>0</v>
      </c>
    </row>
    <row r="10" spans="1:13" ht="34.5" customHeight="1">
      <c r="A10" s="5" t="s">
        <v>3</v>
      </c>
      <c r="B10" s="9">
        <v>426471</v>
      </c>
      <c r="C10" s="9">
        <v>427972</v>
      </c>
      <c r="D10" s="10"/>
      <c r="E10" s="9">
        <v>40031</v>
      </c>
      <c r="F10" s="9">
        <v>40062</v>
      </c>
      <c r="G10" s="10"/>
      <c r="H10" s="9">
        <v>162767</v>
      </c>
      <c r="I10" s="9">
        <v>162902</v>
      </c>
      <c r="J10" t="s">
        <v>20</v>
      </c>
      <c r="K10">
        <f>SUM(C10-B10+F10-E10+I10-H10)/2</f>
        <v>833.5</v>
      </c>
      <c r="L10">
        <f>SUM(C10-B10+F10-E10+I10-H10)</f>
        <v>1667</v>
      </c>
      <c r="M10">
        <f t="shared" si="0"/>
        <v>866.84</v>
      </c>
    </row>
    <row r="11" spans="1:13" ht="34.5" customHeight="1">
      <c r="A11" s="5" t="s">
        <v>4</v>
      </c>
      <c r="B11" s="9">
        <v>427990</v>
      </c>
      <c r="C11" s="9">
        <v>429495</v>
      </c>
      <c r="D11" s="10"/>
      <c r="E11" s="9">
        <v>40067</v>
      </c>
      <c r="F11" s="9">
        <v>40099</v>
      </c>
      <c r="G11" s="10"/>
      <c r="H11" s="9">
        <v>162936</v>
      </c>
      <c r="I11" s="9">
        <v>163077</v>
      </c>
      <c r="J11" t="s">
        <v>21</v>
      </c>
      <c r="K11">
        <f>SUM(C11-B11+F11-E11+I11-H11)/2</f>
        <v>839</v>
      </c>
      <c r="L11">
        <f>SUM(C11-B11+F11-E11+I11-H11)</f>
        <v>1678</v>
      </c>
      <c r="M11">
        <f t="shared" si="0"/>
        <v>872.56</v>
      </c>
    </row>
    <row r="12" spans="1:13" ht="34.5" customHeight="1">
      <c r="A12" s="5" t="s">
        <v>5</v>
      </c>
      <c r="B12" s="9">
        <v>429524</v>
      </c>
      <c r="C12" s="9">
        <v>430955</v>
      </c>
      <c r="D12" s="10"/>
      <c r="E12" s="9">
        <v>40119</v>
      </c>
      <c r="F12" s="9">
        <v>40138</v>
      </c>
      <c r="G12" s="10"/>
      <c r="H12" s="9">
        <v>163121</v>
      </c>
      <c r="I12" s="9">
        <v>163233</v>
      </c>
      <c r="J12" t="s">
        <v>22</v>
      </c>
      <c r="K12">
        <f>SUM(C12-B12+F12-E12+I12-H12)/2</f>
        <v>781</v>
      </c>
      <c r="L12">
        <f>SUM(C12-B12+F12-E12+I12-H12)</f>
        <v>1562</v>
      </c>
      <c r="M12">
        <f t="shared" si="0"/>
        <v>812.24</v>
      </c>
    </row>
    <row r="13" spans="1:13" ht="34.5" customHeight="1">
      <c r="A13" s="5" t="s">
        <v>6</v>
      </c>
      <c r="B13" s="9">
        <v>430986</v>
      </c>
      <c r="C13" s="9">
        <v>431505</v>
      </c>
      <c r="D13" s="10"/>
      <c r="E13" s="9">
        <v>40152</v>
      </c>
      <c r="F13" s="9">
        <v>40165</v>
      </c>
      <c r="G13" s="10"/>
      <c r="H13" s="9">
        <v>163298</v>
      </c>
      <c r="I13" s="9">
        <v>163470</v>
      </c>
      <c r="J13" t="s">
        <v>23</v>
      </c>
      <c r="K13">
        <f>SUM(C13-B13+F13-E13+I13-H13)/2</f>
        <v>352</v>
      </c>
      <c r="L13">
        <f>SUM(C13-B13+F13-E13+I13-H13)</f>
        <v>704</v>
      </c>
      <c r="M13">
        <f t="shared" si="0"/>
        <v>366.08</v>
      </c>
    </row>
    <row r="14" spans="1:13">
      <c r="M14">
        <f t="shared" si="0"/>
        <v>0</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dimension ref="A1:M20"/>
  <sheetViews>
    <sheetView workbookViewId="0">
      <selection activeCell="B13" sqref="B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40217</v>
      </c>
      <c r="C3" s="6">
        <v>40221</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598274</v>
      </c>
      <c r="C9" s="9">
        <v>602209</v>
      </c>
      <c r="E9" s="9">
        <v>24566</v>
      </c>
      <c r="F9" s="9">
        <v>24703</v>
      </c>
      <c r="H9" s="9">
        <v>63659</v>
      </c>
      <c r="I9" s="9">
        <v>64041</v>
      </c>
      <c r="J9" t="s">
        <v>19</v>
      </c>
      <c r="K9">
        <f>SUM(C9-B9+F9-E9+I9-H9)/2</f>
        <v>2227</v>
      </c>
      <c r="L9">
        <f>SUM(C9-B9+F9-E9+I9-H9)</f>
        <v>4454</v>
      </c>
      <c r="M9">
        <f>SUM(K9*0.04+K9)</f>
        <v>2316.08</v>
      </c>
    </row>
    <row r="10" spans="1:13" ht="34.5" customHeight="1">
      <c r="A10" s="5" t="s">
        <v>3</v>
      </c>
      <c r="B10" s="2">
        <v>602259</v>
      </c>
      <c r="C10" s="2">
        <v>605744</v>
      </c>
      <c r="E10" s="2">
        <v>24730</v>
      </c>
      <c r="F10" s="2">
        <v>24796</v>
      </c>
      <c r="H10" s="2">
        <v>64091</v>
      </c>
      <c r="I10" s="2">
        <v>64414</v>
      </c>
      <c r="J10" t="s">
        <v>20</v>
      </c>
      <c r="K10">
        <f>SUM(C10-B10+F10-E10+I10-H10)/2</f>
        <v>1937</v>
      </c>
      <c r="L10">
        <f>SUM(C10-B10+F10-E10+I10-H10)</f>
        <v>3874</v>
      </c>
      <c r="M10">
        <f>SUM(K10*0.04+K10)</f>
        <v>2014.48</v>
      </c>
    </row>
    <row r="11" spans="1:13" ht="34.5" customHeight="1">
      <c r="A11" s="5" t="s">
        <v>4</v>
      </c>
      <c r="B11" s="2">
        <v>605815</v>
      </c>
      <c r="C11" s="2">
        <v>609719</v>
      </c>
      <c r="E11" s="2">
        <v>24809</v>
      </c>
      <c r="F11" s="2">
        <v>24866</v>
      </c>
      <c r="H11" s="2">
        <v>64470</v>
      </c>
      <c r="I11" s="2">
        <v>64891</v>
      </c>
      <c r="J11" t="s">
        <v>21</v>
      </c>
      <c r="K11">
        <f>SUM(C11-B11+F11-E11+I11-H11)/2</f>
        <v>2191</v>
      </c>
      <c r="L11">
        <f>SUM(C11-B11+F11-E11+I11-H11)</f>
        <v>4382</v>
      </c>
      <c r="M11">
        <f>SUM(K11*0.04+K11)</f>
        <v>2278.64</v>
      </c>
    </row>
    <row r="12" spans="1:13" ht="34.5" customHeight="1">
      <c r="A12" s="5" t="s">
        <v>5</v>
      </c>
      <c r="B12" s="2">
        <v>609744</v>
      </c>
      <c r="C12" s="2">
        <v>612910</v>
      </c>
      <c r="E12" s="2">
        <v>24884</v>
      </c>
      <c r="F12" s="2">
        <v>24932</v>
      </c>
      <c r="H12" s="2">
        <v>65031</v>
      </c>
      <c r="I12" s="2">
        <v>65284</v>
      </c>
      <c r="J12" t="s">
        <v>22</v>
      </c>
      <c r="K12">
        <f>SUM(C12-B12+F12-E12+I12-H12)/2</f>
        <v>1733.5</v>
      </c>
      <c r="L12">
        <f>SUM(C12-B12+F12-E12+I12-H12)</f>
        <v>3467</v>
      </c>
      <c r="M12">
        <f>SUM(K12*0.04+K12)</f>
        <v>1802.84</v>
      </c>
    </row>
    <row r="13" spans="1:13" ht="34.5" customHeight="1">
      <c r="A13" s="5" t="s">
        <v>6</v>
      </c>
      <c r="B13" s="2">
        <v>612932</v>
      </c>
      <c r="C13" s="2">
        <v>614355</v>
      </c>
      <c r="E13" s="2">
        <v>24953</v>
      </c>
      <c r="F13" s="2">
        <v>24974</v>
      </c>
      <c r="H13" s="2">
        <v>65366</v>
      </c>
      <c r="I13" s="2">
        <v>65526</v>
      </c>
      <c r="J13" t="s">
        <v>23</v>
      </c>
      <c r="K13">
        <f>SUM(C13-B13+F13-E13+I13-H13)/2</f>
        <v>802</v>
      </c>
      <c r="L13">
        <f>SUM(C13-B13+F13-E13+I13-H13)</f>
        <v>1604</v>
      </c>
      <c r="M13">
        <f>SUM(K13*0.04+K13)</f>
        <v>834.08</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80.xml><?xml version="1.0" encoding="utf-8"?>
<worksheet xmlns="http://schemas.openxmlformats.org/spreadsheetml/2006/main" xmlns:r="http://schemas.openxmlformats.org/officeDocument/2006/relationships">
  <dimension ref="A1:M20"/>
  <sheetViews>
    <sheetView workbookViewId="0">
      <selection activeCell="K14" sqref="K14"/>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40735</v>
      </c>
      <c r="C3" s="6">
        <v>40739</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431715</v>
      </c>
      <c r="C9" s="9">
        <v>433346</v>
      </c>
      <c r="D9" s="10"/>
      <c r="E9" s="9">
        <v>40174</v>
      </c>
      <c r="F9" s="9">
        <v>40197</v>
      </c>
      <c r="G9" s="10"/>
      <c r="H9" s="9">
        <v>163484</v>
      </c>
      <c r="I9" s="9">
        <v>163608</v>
      </c>
      <c r="J9" t="s">
        <v>19</v>
      </c>
      <c r="K9">
        <f>SUM(C9-B9+F9-E9+I9-H9)/2</f>
        <v>889</v>
      </c>
      <c r="L9">
        <f>SUM(C9-B9+F9-E9+I9-H9)</f>
        <v>1778</v>
      </c>
      <c r="M9">
        <f>SUM(K9*0.04+K9)</f>
        <v>924.56</v>
      </c>
    </row>
    <row r="10" spans="1:13" ht="34.5" customHeight="1">
      <c r="A10" s="5" t="s">
        <v>3</v>
      </c>
      <c r="B10" s="9">
        <v>433373</v>
      </c>
      <c r="C10" s="9">
        <v>434979</v>
      </c>
      <c r="D10" s="10"/>
      <c r="E10" s="9">
        <v>40220</v>
      </c>
      <c r="F10" s="9">
        <v>40224</v>
      </c>
      <c r="G10" s="10"/>
      <c r="H10" s="9">
        <v>163650</v>
      </c>
      <c r="I10" s="9">
        <v>163785</v>
      </c>
      <c r="J10" t="s">
        <v>20</v>
      </c>
      <c r="K10">
        <f>SUM(C10-B10+F10-E10+I10-H10)/2</f>
        <v>872.5</v>
      </c>
      <c r="L10">
        <f>SUM(C10-B10+F10-E10+I10-H10)</f>
        <v>1745</v>
      </c>
      <c r="M10">
        <f>SUM(K10*0.04+K10)</f>
        <v>907.4</v>
      </c>
    </row>
    <row r="11" spans="1:13" ht="34.5" customHeight="1">
      <c r="A11" s="5" t="s">
        <v>4</v>
      </c>
      <c r="B11" s="9">
        <v>435039</v>
      </c>
      <c r="C11" s="9">
        <v>436628</v>
      </c>
      <c r="D11" s="10"/>
      <c r="E11" s="9">
        <v>40234</v>
      </c>
      <c r="F11" s="9">
        <v>40264</v>
      </c>
      <c r="G11" s="10"/>
      <c r="H11" s="9">
        <v>163843</v>
      </c>
      <c r="I11" s="9">
        <v>164011</v>
      </c>
      <c r="J11" t="s">
        <v>21</v>
      </c>
      <c r="K11">
        <f>SUM(C11-B11+F11-E11+I11-H11)/2</f>
        <v>893.5</v>
      </c>
      <c r="L11">
        <f>SUM(C11-B11+F11-E11+I11-H11)</f>
        <v>1787</v>
      </c>
      <c r="M11">
        <f>SUM(K11*0.04+K11)</f>
        <v>929.24</v>
      </c>
    </row>
    <row r="12" spans="1:13" ht="34.5" customHeight="1">
      <c r="A12" s="5" t="s">
        <v>5</v>
      </c>
      <c r="B12" s="9">
        <v>436659</v>
      </c>
      <c r="C12" s="9">
        <v>438331</v>
      </c>
      <c r="D12" s="10"/>
      <c r="E12" s="9">
        <v>40286</v>
      </c>
      <c r="F12" s="9">
        <v>40305</v>
      </c>
      <c r="G12" s="10"/>
      <c r="H12" s="9">
        <v>164067</v>
      </c>
      <c r="I12" s="9">
        <v>164215</v>
      </c>
      <c r="J12" t="s">
        <v>22</v>
      </c>
      <c r="K12">
        <f>SUM(C12-B12+F12-E12+I12-H12)/2</f>
        <v>919.5</v>
      </c>
      <c r="L12">
        <f>SUM(C12-B12+F12-E12+I12-H12)</f>
        <v>1839</v>
      </c>
      <c r="M12">
        <f>SUM(K12*0.04+K12)</f>
        <v>956.28</v>
      </c>
    </row>
    <row r="13" spans="1:13" ht="34.5" customHeight="1">
      <c r="A13" s="5" t="s">
        <v>6</v>
      </c>
      <c r="B13" s="9">
        <v>438358</v>
      </c>
      <c r="C13" s="9">
        <v>438939</v>
      </c>
      <c r="D13" s="10"/>
      <c r="E13" s="9">
        <v>40309</v>
      </c>
      <c r="F13" s="9">
        <v>40312</v>
      </c>
      <c r="G13" s="10"/>
      <c r="H13" s="9">
        <v>164251</v>
      </c>
      <c r="I13" s="9">
        <v>164340</v>
      </c>
      <c r="J13" t="s">
        <v>23</v>
      </c>
      <c r="K13">
        <f>SUM(C13-B13+F13-E13+I13-H13)/2</f>
        <v>336.5</v>
      </c>
      <c r="L13">
        <f>SUM(C13-B13+F13-E13+I13-H13)</f>
        <v>673</v>
      </c>
      <c r="M13">
        <f>SUM(K13*0.04+K13)</f>
        <v>349.96</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dimension ref="A1:M20"/>
  <sheetViews>
    <sheetView workbookViewId="0">
      <selection activeCell="K14" sqref="K14"/>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40742</v>
      </c>
      <c r="C3" s="6">
        <v>40746</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439174</v>
      </c>
      <c r="C9" s="9">
        <v>440859</v>
      </c>
      <c r="D9" s="10"/>
      <c r="E9" s="9">
        <v>40322</v>
      </c>
      <c r="F9" s="9">
        <v>40341</v>
      </c>
      <c r="G9" s="10"/>
      <c r="H9" s="9">
        <v>164389</v>
      </c>
      <c r="I9" s="9">
        <v>164568</v>
      </c>
      <c r="J9" t="s">
        <v>19</v>
      </c>
      <c r="K9">
        <f>SUM(C9-B9+F9-E9+I9-H9)/2</f>
        <v>941.5</v>
      </c>
      <c r="L9">
        <f>SUM(C9-B9+F9-E9+I9-H9)</f>
        <v>1883</v>
      </c>
      <c r="M9">
        <f>SUM(K9*0.04+K9)</f>
        <v>979.16</v>
      </c>
    </row>
    <row r="10" spans="1:13" ht="34.5" customHeight="1">
      <c r="A10" s="5" t="s">
        <v>3</v>
      </c>
      <c r="B10" s="2">
        <v>440888</v>
      </c>
      <c r="C10" s="2">
        <v>442649</v>
      </c>
      <c r="E10" s="2">
        <v>40353</v>
      </c>
      <c r="F10" s="2">
        <v>40372</v>
      </c>
      <c r="H10" s="2">
        <v>164610</v>
      </c>
      <c r="I10" s="2">
        <v>164755</v>
      </c>
      <c r="J10" t="s">
        <v>20</v>
      </c>
      <c r="K10">
        <f>SUM(C10-B10+F10-E10+I10-H10)/2</f>
        <v>962.5</v>
      </c>
      <c r="L10">
        <f>SUM(C10-B10+F10-E10+I10-H10)</f>
        <v>1925</v>
      </c>
      <c r="M10">
        <f>SUM(K10*0.04+K10)</f>
        <v>1001</v>
      </c>
    </row>
    <row r="11" spans="1:13" ht="34.5" customHeight="1">
      <c r="A11" s="5" t="s">
        <v>4</v>
      </c>
      <c r="B11" s="2">
        <v>442625</v>
      </c>
      <c r="C11" s="2">
        <v>444358</v>
      </c>
      <c r="E11" s="2">
        <v>40385</v>
      </c>
      <c r="F11" s="2">
        <v>40408</v>
      </c>
      <c r="H11" s="2">
        <v>164815</v>
      </c>
      <c r="I11" s="2">
        <v>165009</v>
      </c>
      <c r="J11" t="s">
        <v>21</v>
      </c>
      <c r="K11">
        <f>SUM(C11-B11+F11-E11+I11-H11)/2</f>
        <v>975</v>
      </c>
      <c r="L11">
        <f>SUM(C11-B11+F11-E11+I11-H11)</f>
        <v>1950</v>
      </c>
      <c r="M11">
        <f>SUM(K11*0.04+K11)</f>
        <v>1014</v>
      </c>
    </row>
    <row r="12" spans="1:13" ht="34.5" customHeight="1">
      <c r="A12" s="5" t="s">
        <v>5</v>
      </c>
      <c r="B12" s="9">
        <v>444384</v>
      </c>
      <c r="C12" s="9">
        <v>445961</v>
      </c>
      <c r="D12" s="10"/>
      <c r="E12" s="9">
        <v>40414</v>
      </c>
      <c r="F12" s="9">
        <v>40435</v>
      </c>
      <c r="G12" s="10"/>
      <c r="H12" s="9">
        <v>165062</v>
      </c>
      <c r="I12" s="9">
        <v>165222</v>
      </c>
      <c r="J12" t="s">
        <v>22</v>
      </c>
      <c r="K12">
        <f>SUM(C12-B12+F12-E12+I12-H12)/2</f>
        <v>879</v>
      </c>
      <c r="L12">
        <f>SUM(C12-B12+F12-E12+I12-H12)</f>
        <v>1758</v>
      </c>
      <c r="M12">
        <f>SUM(K12*0.04+K12)</f>
        <v>914.16</v>
      </c>
    </row>
    <row r="13" spans="1:13" ht="34.5" customHeight="1">
      <c r="A13" s="5" t="s">
        <v>6</v>
      </c>
      <c r="B13" s="9">
        <v>446005</v>
      </c>
      <c r="C13" s="9">
        <v>446483</v>
      </c>
      <c r="D13" s="10"/>
      <c r="E13" s="9">
        <v>40441</v>
      </c>
      <c r="F13" s="9">
        <v>40454</v>
      </c>
      <c r="G13" s="10"/>
      <c r="H13" s="9">
        <v>165287</v>
      </c>
      <c r="I13" s="9">
        <v>165149</v>
      </c>
      <c r="J13" t="s">
        <v>23</v>
      </c>
      <c r="K13">
        <f>SUM(C13-B13+F13-E13+I13-H13)/2</f>
        <v>176.5</v>
      </c>
      <c r="L13">
        <f>SUM(C13-B13+F13-E13+I13-H13)</f>
        <v>353</v>
      </c>
      <c r="M13">
        <f>SUM(K13*0.04+K13)</f>
        <v>183.56</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dimension ref="A1:M20"/>
  <sheetViews>
    <sheetView workbookViewId="0">
      <selection activeCell="K14" sqref="K14"/>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40749</v>
      </c>
      <c r="C3" s="6">
        <v>40753</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446823</v>
      </c>
      <c r="C9" s="9">
        <v>448481</v>
      </c>
      <c r="D9" s="10"/>
      <c r="E9" s="9">
        <v>40470</v>
      </c>
      <c r="F9" s="9">
        <v>40477</v>
      </c>
      <c r="G9" s="10"/>
      <c r="H9" s="9">
        <v>165390</v>
      </c>
      <c r="I9" s="9">
        <v>165578</v>
      </c>
      <c r="J9" t="s">
        <v>19</v>
      </c>
      <c r="K9">
        <f>SUM(C9-B9+F9-E9+I9-H9)/2</f>
        <v>926.5</v>
      </c>
      <c r="L9">
        <f>SUM(C9-B9+F9-E9+I9-H9)</f>
        <v>1853</v>
      </c>
      <c r="M9">
        <f>SUM(K9*0.04+K9)</f>
        <v>963.56</v>
      </c>
    </row>
    <row r="10" spans="1:13" ht="34.5" customHeight="1">
      <c r="A10" s="5" t="s">
        <v>3</v>
      </c>
      <c r="B10" s="2">
        <v>448498</v>
      </c>
      <c r="C10" s="2">
        <v>450161</v>
      </c>
      <c r="E10" s="2">
        <v>40489</v>
      </c>
      <c r="F10" s="2">
        <v>40512</v>
      </c>
      <c r="H10" s="2">
        <v>165632</v>
      </c>
      <c r="I10" s="2">
        <v>165884</v>
      </c>
      <c r="J10" t="s">
        <v>20</v>
      </c>
      <c r="K10">
        <f>SUM(C10-B10+F10-E10+I10-H10)/2</f>
        <v>969</v>
      </c>
      <c r="L10">
        <f>SUM(C10-B10+F10-E10+I10-H10)</f>
        <v>1938</v>
      </c>
      <c r="M10">
        <f>SUM(K10*0.04+K10)</f>
        <v>1007.76</v>
      </c>
    </row>
    <row r="11" spans="1:13" ht="34.5" customHeight="1">
      <c r="A11" s="5" t="s">
        <v>4</v>
      </c>
      <c r="B11" s="2">
        <v>450185</v>
      </c>
      <c r="C11" s="2">
        <v>451654</v>
      </c>
      <c r="E11" s="2">
        <v>40533</v>
      </c>
      <c r="F11" s="2">
        <v>40558</v>
      </c>
      <c r="H11" s="2">
        <v>165942</v>
      </c>
      <c r="I11" s="2">
        <v>166137</v>
      </c>
      <c r="J11" t="s">
        <v>21</v>
      </c>
      <c r="K11">
        <f>SUM(C11-B11+F11-E11+I11-H11)/2</f>
        <v>844.5</v>
      </c>
      <c r="L11">
        <f>SUM(C11-B11+F11-E11+I11-H11)</f>
        <v>1689</v>
      </c>
      <c r="M11">
        <f>SUM(K11*0.04+K11)</f>
        <v>878.28</v>
      </c>
    </row>
    <row r="12" spans="1:13" ht="34.5" customHeight="1">
      <c r="A12" s="5" t="s">
        <v>5</v>
      </c>
      <c r="B12" s="9">
        <v>451677</v>
      </c>
      <c r="C12" s="9">
        <v>453128</v>
      </c>
      <c r="D12" s="10"/>
      <c r="E12" s="9">
        <v>40567</v>
      </c>
      <c r="F12" s="9">
        <v>40596</v>
      </c>
      <c r="G12" s="10"/>
      <c r="H12" s="9">
        <v>166188</v>
      </c>
      <c r="I12" s="9">
        <v>166415</v>
      </c>
      <c r="J12" t="s">
        <v>22</v>
      </c>
      <c r="K12">
        <f>SUM(C12-B12+F12-E12+I12-H12)/2</f>
        <v>853.5</v>
      </c>
      <c r="L12">
        <f>SUM(C12-B12+F12-E12+I12-H12)</f>
        <v>1707</v>
      </c>
      <c r="M12">
        <f>SUM(K12*0.04+K12)</f>
        <v>887.64</v>
      </c>
    </row>
    <row r="13" spans="1:13" ht="34.5" customHeight="1">
      <c r="A13" s="5" t="s">
        <v>6</v>
      </c>
      <c r="B13" s="9">
        <v>453149</v>
      </c>
      <c r="C13" s="9">
        <v>453461</v>
      </c>
      <c r="D13" s="10"/>
      <c r="E13" s="9">
        <v>40611</v>
      </c>
      <c r="F13" s="9">
        <v>40615</v>
      </c>
      <c r="G13" s="10"/>
      <c r="H13" s="9">
        <v>166470</v>
      </c>
      <c r="I13" s="9">
        <v>166527</v>
      </c>
      <c r="J13" t="s">
        <v>23</v>
      </c>
      <c r="K13">
        <f>SUM(C13-B13+F13-E13+I13-H13)/2</f>
        <v>186.5</v>
      </c>
      <c r="L13">
        <f>SUM(C13-B13+F13-E13+I13-H13)</f>
        <v>373</v>
      </c>
      <c r="M13">
        <f>SUM(K13*0.04+K13)</f>
        <v>193.96</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40756</v>
      </c>
      <c r="C3" s="6">
        <v>40760</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453940</v>
      </c>
      <c r="C9" s="9">
        <v>455524</v>
      </c>
      <c r="D9" s="10"/>
      <c r="E9" s="9">
        <v>40623</v>
      </c>
      <c r="F9" s="9">
        <v>40637</v>
      </c>
      <c r="G9" s="10"/>
      <c r="H9" s="9">
        <v>166590</v>
      </c>
      <c r="I9" s="9">
        <v>166741</v>
      </c>
      <c r="J9" t="s">
        <v>19</v>
      </c>
      <c r="K9">
        <f>SUM(C9-B9+F9-E9+I9-H9)/2</f>
        <v>874.5</v>
      </c>
      <c r="L9">
        <f>SUM(C9-B9+F9-E9+I9-H9)</f>
        <v>1749</v>
      </c>
      <c r="M9">
        <f>SUM(K9*0.04+K9)</f>
        <v>909.48</v>
      </c>
    </row>
    <row r="10" spans="1:13" ht="34.5" customHeight="1">
      <c r="A10" s="5" t="s">
        <v>3</v>
      </c>
      <c r="B10" s="2">
        <v>455555</v>
      </c>
      <c r="C10" s="2">
        <v>457111</v>
      </c>
      <c r="E10" s="2">
        <v>40642</v>
      </c>
      <c r="F10" s="2">
        <v>40673</v>
      </c>
      <c r="H10" s="2">
        <v>166791</v>
      </c>
      <c r="I10" s="2">
        <v>166952</v>
      </c>
      <c r="J10" t="s">
        <v>20</v>
      </c>
      <c r="K10">
        <f>SUM(C10-B10+F10-E10+I10-H10)/2</f>
        <v>874</v>
      </c>
      <c r="L10">
        <f>SUM(C10-B10+F10-E10+I10-H10)</f>
        <v>1748</v>
      </c>
      <c r="M10">
        <f>SUM(K10*0.04+K10)</f>
        <v>908.96</v>
      </c>
    </row>
    <row r="11" spans="1:13" ht="34.5" customHeight="1">
      <c r="A11" s="5" t="s">
        <v>4</v>
      </c>
      <c r="B11" s="2">
        <v>457133</v>
      </c>
      <c r="C11" s="2">
        <v>458720</v>
      </c>
      <c r="E11" s="2">
        <v>40684</v>
      </c>
      <c r="F11" s="2">
        <v>40704</v>
      </c>
      <c r="H11" s="2">
        <v>166993</v>
      </c>
      <c r="I11" s="2">
        <v>167196</v>
      </c>
      <c r="J11" t="s">
        <v>21</v>
      </c>
      <c r="K11">
        <f>SUM(C11-B11+F11-E11+I11-H11)/2</f>
        <v>905</v>
      </c>
      <c r="L11">
        <f>SUM(C11-B11+F11-E11+I11-H11)</f>
        <v>1810</v>
      </c>
      <c r="M11">
        <f>SUM(K11*0.04+K11)</f>
        <v>941.2</v>
      </c>
    </row>
    <row r="12" spans="1:13" ht="34.5" customHeight="1">
      <c r="A12" s="5" t="s">
        <v>5</v>
      </c>
      <c r="B12" s="9">
        <v>458744</v>
      </c>
      <c r="C12" s="9">
        <v>460365</v>
      </c>
      <c r="D12" s="10"/>
      <c r="E12" s="9">
        <v>40720</v>
      </c>
      <c r="F12" s="9">
        <v>40749</v>
      </c>
      <c r="G12" s="10"/>
      <c r="H12" s="9">
        <v>167254</v>
      </c>
      <c r="I12" s="9">
        <v>167421</v>
      </c>
      <c r="J12" t="s">
        <v>22</v>
      </c>
      <c r="K12">
        <f>SUM(C12-B12+F12-E12+I12-H12)/2</f>
        <v>908.5</v>
      </c>
      <c r="L12">
        <f>SUM(C12-B12+F12-E12+I12-H12)</f>
        <v>1817</v>
      </c>
      <c r="M12">
        <f>SUM(K12*0.04+K12)</f>
        <v>944.84</v>
      </c>
    </row>
    <row r="13" spans="1:13" ht="34.5" customHeight="1">
      <c r="A13" s="5" t="s">
        <v>6</v>
      </c>
      <c r="B13" s="9">
        <v>460383</v>
      </c>
      <c r="C13" s="9">
        <v>460966</v>
      </c>
      <c r="D13" s="10"/>
      <c r="E13" s="9">
        <v>40754</v>
      </c>
      <c r="F13" s="9">
        <v>40769</v>
      </c>
      <c r="G13" s="10"/>
      <c r="H13" s="9">
        <v>167485</v>
      </c>
      <c r="I13" s="9">
        <v>167587</v>
      </c>
      <c r="J13" t="s">
        <v>23</v>
      </c>
      <c r="K13">
        <f>SUM(C13-B13+F13-E13+I13-H13)/2</f>
        <v>350</v>
      </c>
      <c r="L13">
        <f>SUM(C13-B13+F13-E13+I13-H13)</f>
        <v>700</v>
      </c>
      <c r="M13">
        <f>SUM(K13*0.04+K13)</f>
        <v>364</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40763</v>
      </c>
      <c r="C3" s="6">
        <v>40767</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461285</v>
      </c>
      <c r="C9" s="9">
        <v>462948</v>
      </c>
      <c r="D9" s="10"/>
      <c r="E9" s="9">
        <v>40785</v>
      </c>
      <c r="F9" s="9">
        <v>40807</v>
      </c>
      <c r="G9" s="10"/>
      <c r="H9" s="9">
        <v>167622</v>
      </c>
      <c r="I9" s="9">
        <v>167793</v>
      </c>
      <c r="J9" t="s">
        <v>19</v>
      </c>
      <c r="K9">
        <f>SUM(C9-B9+F9-E9+I9-H9)/2</f>
        <v>928</v>
      </c>
      <c r="L9">
        <f>SUM(C9-B9+F9-E9+I9-H9)</f>
        <v>1856</v>
      </c>
      <c r="M9">
        <f>SUM(K9*0.04+K9)</f>
        <v>965.12</v>
      </c>
    </row>
    <row r="10" spans="1:13" ht="34.5" customHeight="1">
      <c r="A10" s="5" t="s">
        <v>3</v>
      </c>
      <c r="B10" s="2">
        <v>462973</v>
      </c>
      <c r="C10" s="2">
        <v>464529</v>
      </c>
      <c r="E10" s="2">
        <v>40808</v>
      </c>
      <c r="F10" s="2">
        <v>40822</v>
      </c>
      <c r="H10" s="2">
        <v>167846</v>
      </c>
      <c r="I10" s="2">
        <v>168053</v>
      </c>
      <c r="J10" t="s">
        <v>20</v>
      </c>
      <c r="K10">
        <f>SUM(C10-B10+F10-E10+I10-H10)/2</f>
        <v>888.5</v>
      </c>
      <c r="L10">
        <f>SUM(C10-B10+F10-E10+I10-H10)</f>
        <v>1777</v>
      </c>
      <c r="M10">
        <f>SUM(K10*0.04+K10)</f>
        <v>924.04</v>
      </c>
    </row>
    <row r="11" spans="1:13" ht="34.5" customHeight="1">
      <c r="A11" s="5" t="s">
        <v>4</v>
      </c>
      <c r="B11" s="2">
        <v>464562</v>
      </c>
      <c r="C11" s="2">
        <v>465844</v>
      </c>
      <c r="E11" s="2">
        <v>40844</v>
      </c>
      <c r="F11" s="2">
        <v>40855</v>
      </c>
      <c r="H11" s="2">
        <v>168081</v>
      </c>
      <c r="I11" s="2">
        <v>168201</v>
      </c>
      <c r="J11" t="s">
        <v>21</v>
      </c>
      <c r="K11">
        <f>SUM(C11-B11+F11-E11+I11-H11)/2</f>
        <v>706.5</v>
      </c>
      <c r="L11">
        <f>SUM(C11-B11+F11-E11+I11-H11)</f>
        <v>1413</v>
      </c>
      <c r="M11">
        <f>SUM(K11*0.04+K11)</f>
        <v>734.76</v>
      </c>
    </row>
    <row r="12" spans="1:13" ht="34.5" customHeight="1">
      <c r="A12" s="5" t="s">
        <v>5</v>
      </c>
      <c r="B12" s="9">
        <v>465860</v>
      </c>
      <c r="C12" s="9">
        <v>466995</v>
      </c>
      <c r="D12" s="10"/>
      <c r="E12" s="9">
        <v>40859</v>
      </c>
      <c r="F12" s="9">
        <v>40883</v>
      </c>
      <c r="G12" s="10"/>
      <c r="H12" s="9">
        <v>168243</v>
      </c>
      <c r="I12" s="9">
        <v>168351</v>
      </c>
      <c r="J12" t="s">
        <v>22</v>
      </c>
      <c r="K12">
        <f>SUM(C12-B12+F12-E12+I12-H12)/2</f>
        <v>633.5</v>
      </c>
      <c r="L12">
        <f>SUM(C12-B12+F12-E12+I12-H12)</f>
        <v>1267</v>
      </c>
      <c r="M12">
        <f>SUM(K12*0.04+K12)</f>
        <v>658.84</v>
      </c>
    </row>
    <row r="13" spans="1:13" ht="34.5" customHeight="1">
      <c r="A13" s="5" t="s">
        <v>6</v>
      </c>
      <c r="B13" s="9">
        <v>467023</v>
      </c>
      <c r="C13" s="9">
        <v>467391</v>
      </c>
      <c r="D13" s="10"/>
      <c r="E13" s="9">
        <v>40887</v>
      </c>
      <c r="F13" s="9">
        <v>40905</v>
      </c>
      <c r="G13" s="10"/>
      <c r="H13" s="9">
        <v>168402</v>
      </c>
      <c r="I13" s="9">
        <v>168460</v>
      </c>
      <c r="J13" t="s">
        <v>23</v>
      </c>
      <c r="K13">
        <f>SUM(C13-B13+F13-E13+I13-H13)/2</f>
        <v>222</v>
      </c>
      <c r="L13">
        <f>SUM(C13-B13+F13-E13+I13-H13)</f>
        <v>444</v>
      </c>
      <c r="M13">
        <f>SUM(K13*0.04+K13)</f>
        <v>230.88</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40770</v>
      </c>
      <c r="C3" s="6">
        <v>40774</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467426</v>
      </c>
      <c r="C9" s="9">
        <v>467946</v>
      </c>
      <c r="D9" s="10"/>
      <c r="E9" s="9">
        <v>40913</v>
      </c>
      <c r="F9" s="9">
        <v>40946</v>
      </c>
      <c r="G9" s="10"/>
      <c r="H9" s="9">
        <v>168488</v>
      </c>
      <c r="I9" s="9">
        <v>168563</v>
      </c>
      <c r="J9" t="s">
        <v>19</v>
      </c>
      <c r="K9">
        <f>SUM(C9-B9+F9-E9+I9-H9)/2</f>
        <v>314</v>
      </c>
      <c r="L9">
        <f>SUM(C9-B9+F9-E9+I9-H9)</f>
        <v>628</v>
      </c>
      <c r="M9">
        <f>SUM(K9*0.04+K9)</f>
        <v>326.56</v>
      </c>
    </row>
    <row r="10" spans="1:13" ht="34.5" customHeight="1">
      <c r="A10" s="5" t="s">
        <v>3</v>
      </c>
      <c r="B10" s="2">
        <v>467996</v>
      </c>
      <c r="C10" s="2">
        <v>468504</v>
      </c>
      <c r="E10" s="2">
        <v>40953</v>
      </c>
      <c r="F10" s="2">
        <v>40979</v>
      </c>
      <c r="H10" s="2">
        <v>168603</v>
      </c>
      <c r="I10" s="2">
        <v>168639</v>
      </c>
      <c r="J10" t="s">
        <v>20</v>
      </c>
      <c r="K10">
        <f>SUM(C10-B10+F10-E10+I10-H10)/2</f>
        <v>285</v>
      </c>
      <c r="L10">
        <f>SUM(C10-B10+F10-E10+I10-H10)</f>
        <v>570</v>
      </c>
      <c r="M10">
        <f>SUM(K10*0.04+K10)</f>
        <v>296.39999999999998</v>
      </c>
    </row>
    <row r="11" spans="1:13" ht="34.5" customHeight="1">
      <c r="A11" s="5" t="s">
        <v>4</v>
      </c>
      <c r="B11" s="2">
        <v>468533</v>
      </c>
      <c r="C11" s="2">
        <v>469123</v>
      </c>
      <c r="E11" s="2">
        <v>40989</v>
      </c>
      <c r="F11" s="2">
        <v>41007</v>
      </c>
      <c r="H11" s="2">
        <v>168674</v>
      </c>
      <c r="I11" s="2">
        <v>168735</v>
      </c>
      <c r="J11" t="s">
        <v>21</v>
      </c>
      <c r="K11">
        <f>SUM(C11-B11+F11-E11+I11-H11)/2</f>
        <v>334.5</v>
      </c>
      <c r="L11">
        <f>SUM(C11-B11+F11-E11+I11-H11)</f>
        <v>669</v>
      </c>
      <c r="M11">
        <f>SUM(K11*0.04+K11)</f>
        <v>347.88</v>
      </c>
    </row>
    <row r="12" spans="1:13" ht="34.5" customHeight="1">
      <c r="A12" s="5" t="s">
        <v>5</v>
      </c>
      <c r="B12" s="9">
        <v>469175</v>
      </c>
      <c r="C12" s="9">
        <v>469727</v>
      </c>
      <c r="D12" s="10"/>
      <c r="E12" s="9">
        <v>41018</v>
      </c>
      <c r="F12" s="9">
        <v>41025</v>
      </c>
      <c r="G12" s="10"/>
      <c r="H12" s="9">
        <v>168770</v>
      </c>
      <c r="I12" s="9">
        <v>168809</v>
      </c>
      <c r="J12" t="s">
        <v>22</v>
      </c>
      <c r="K12">
        <f>SUM(C12-B12+F12-E12+I12-H12)/2</f>
        <v>299</v>
      </c>
      <c r="L12">
        <f>SUM(C12-B12+F12-E12+I12-H12)</f>
        <v>598</v>
      </c>
      <c r="M12">
        <f>SUM(K12*0.04+K12)</f>
        <v>310.95999999999998</v>
      </c>
    </row>
    <row r="13" spans="1:13" ht="34.5" customHeight="1">
      <c r="A13" s="5" t="s">
        <v>6</v>
      </c>
      <c r="B13" s="9">
        <v>469762</v>
      </c>
      <c r="C13" s="9">
        <v>470367</v>
      </c>
      <c r="D13" s="10"/>
      <c r="E13" s="9">
        <v>41031</v>
      </c>
      <c r="F13" s="9">
        <v>41039</v>
      </c>
      <c r="G13" s="10"/>
      <c r="H13" s="9">
        <v>168842</v>
      </c>
      <c r="I13" s="9">
        <v>168897</v>
      </c>
      <c r="J13" t="s">
        <v>23</v>
      </c>
      <c r="K13">
        <f>SUM(C13-B13+F13-E13+I13-H13)/2</f>
        <v>334</v>
      </c>
      <c r="L13">
        <f>SUM(C13-B13+F13-E13+I13-H13)</f>
        <v>668</v>
      </c>
      <c r="M13">
        <f>SUM(K13*0.04+K13)</f>
        <v>347.36</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86.xml><?xml version="1.0" encoding="utf-8"?>
<worksheet xmlns="http://schemas.openxmlformats.org/spreadsheetml/2006/main" xmlns:r="http://schemas.openxmlformats.org/officeDocument/2006/relationships">
  <dimension ref="A1:M20"/>
  <sheetViews>
    <sheetView workbookViewId="0">
      <selection activeCell="B13" sqref="B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40777</v>
      </c>
      <c r="C3" s="6">
        <v>40781</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470367</v>
      </c>
      <c r="C9" s="9">
        <v>471274</v>
      </c>
      <c r="D9" s="10"/>
      <c r="E9" s="9">
        <v>41047</v>
      </c>
      <c r="F9" s="9">
        <v>41088</v>
      </c>
      <c r="G9" s="10"/>
      <c r="H9" s="9">
        <v>168935</v>
      </c>
      <c r="I9" s="9">
        <v>169007</v>
      </c>
      <c r="J9" t="s">
        <v>19</v>
      </c>
      <c r="K9">
        <f>SUM(C9-B9+F9-E9+I9-H9)/2</f>
        <v>510</v>
      </c>
      <c r="L9">
        <f>SUM(C9-B9+F9-E9+I9-H9)</f>
        <v>1020</v>
      </c>
      <c r="M9">
        <f>SUM(K9*0.04+K9)</f>
        <v>530.4</v>
      </c>
    </row>
    <row r="10" spans="1:13" ht="34.5" customHeight="1">
      <c r="A10" s="5" t="s">
        <v>3</v>
      </c>
      <c r="B10" s="2">
        <v>471305</v>
      </c>
      <c r="C10" s="2">
        <v>475581</v>
      </c>
      <c r="E10" s="2">
        <v>41094</v>
      </c>
      <c r="F10" s="2">
        <v>41237</v>
      </c>
      <c r="H10" s="2">
        <v>169033</v>
      </c>
      <c r="I10" s="2">
        <v>169247</v>
      </c>
      <c r="J10" t="s">
        <v>20</v>
      </c>
      <c r="K10">
        <f>SUM(C10-B10+F10-E10+I10-H10)/2</f>
        <v>2316.5</v>
      </c>
      <c r="L10">
        <f>SUM(C10-B10+F10-E10+I10-H10)</f>
        <v>4633</v>
      </c>
      <c r="M10">
        <f>SUM(K10*0.04+K10)</f>
        <v>2409.16</v>
      </c>
    </row>
    <row r="11" spans="1:13" ht="34.5" customHeight="1">
      <c r="A11" s="5" t="s">
        <v>4</v>
      </c>
      <c r="B11" s="2">
        <v>475612</v>
      </c>
      <c r="C11" s="2">
        <v>478972</v>
      </c>
      <c r="E11" s="2">
        <v>41266</v>
      </c>
      <c r="F11" s="2">
        <v>41385</v>
      </c>
      <c r="H11" s="2">
        <v>169323</v>
      </c>
      <c r="I11" s="2">
        <v>169509</v>
      </c>
      <c r="J11" t="s">
        <v>21</v>
      </c>
      <c r="K11">
        <f>SUM(C11-B11+F11-E11+I11-H11)/2</f>
        <v>1832.5</v>
      </c>
      <c r="L11">
        <f>SUM(C11-B11+F11-E11+I11-H11)</f>
        <v>3665</v>
      </c>
      <c r="M11">
        <f>SUM(K11*0.04+K11)</f>
        <v>1905.8</v>
      </c>
    </row>
    <row r="12" spans="1:13" ht="34.5" customHeight="1">
      <c r="A12" s="5" t="s">
        <v>5</v>
      </c>
      <c r="B12" s="9">
        <v>479017</v>
      </c>
      <c r="C12" s="9">
        <v>482985</v>
      </c>
      <c r="D12" s="10"/>
      <c r="E12" s="9">
        <v>41397</v>
      </c>
      <c r="F12" s="9">
        <v>41516</v>
      </c>
      <c r="G12" s="10"/>
      <c r="H12" s="9">
        <v>169555</v>
      </c>
      <c r="I12" s="9">
        <v>169855</v>
      </c>
      <c r="J12" t="s">
        <v>22</v>
      </c>
      <c r="K12">
        <f>SUM(C12-B12+F12-E12+I12-H12)/2</f>
        <v>2193.5</v>
      </c>
      <c r="L12">
        <f>SUM(C12-B12+F12-E12+I12-H12)</f>
        <v>4387</v>
      </c>
      <c r="M12">
        <f>SUM(K12*0.04+K12)</f>
        <v>2281.2399999999998</v>
      </c>
    </row>
    <row r="13" spans="1:13" ht="34.5" customHeight="1">
      <c r="A13" s="5" t="s">
        <v>6</v>
      </c>
      <c r="B13" s="9">
        <v>483018</v>
      </c>
      <c r="C13" s="9">
        <v>484822</v>
      </c>
      <c r="D13" s="10"/>
      <c r="E13" s="9">
        <v>41549</v>
      </c>
      <c r="F13" s="9">
        <v>41626</v>
      </c>
      <c r="G13" s="10"/>
      <c r="H13" s="9">
        <v>169924</v>
      </c>
      <c r="I13" s="9">
        <v>170108</v>
      </c>
      <c r="J13" t="s">
        <v>23</v>
      </c>
      <c r="K13">
        <f>SUM(C13-B13+F13-E13+I13-H13)/2</f>
        <v>1032.5</v>
      </c>
      <c r="L13">
        <f>SUM(C13-B13+F13-E13+I13-H13)</f>
        <v>2065</v>
      </c>
      <c r="M13">
        <f>SUM(K13*0.04+K13)</f>
        <v>1073.8</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40784</v>
      </c>
      <c r="C3" s="6">
        <v>40788</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485504</v>
      </c>
      <c r="C9" s="9">
        <v>488885</v>
      </c>
      <c r="D9" s="10"/>
      <c r="E9" s="9">
        <v>41644</v>
      </c>
      <c r="F9" s="9">
        <v>41736</v>
      </c>
      <c r="G9" s="10"/>
      <c r="H9" s="9">
        <v>170181</v>
      </c>
      <c r="I9" s="9">
        <v>170452</v>
      </c>
      <c r="J9" t="s">
        <v>19</v>
      </c>
      <c r="K9">
        <f>SUM(C9-B9+F9-E9+I9-H9)/2</f>
        <v>1872</v>
      </c>
      <c r="L9">
        <f>SUM(C9-B9+F9-E9+I9-H9)</f>
        <v>3744</v>
      </c>
      <c r="M9">
        <f>SUM(K9*0.04+K9)</f>
        <v>1946.88</v>
      </c>
    </row>
    <row r="10" spans="1:13" ht="34.5" customHeight="1">
      <c r="A10" s="5" t="s">
        <v>3</v>
      </c>
      <c r="B10" s="2">
        <v>488920</v>
      </c>
      <c r="C10" s="2">
        <v>493097</v>
      </c>
      <c r="E10" s="2">
        <v>41748</v>
      </c>
      <c r="F10" s="2">
        <v>41852</v>
      </c>
      <c r="H10" s="2">
        <v>170509</v>
      </c>
      <c r="I10" s="2">
        <v>170856</v>
      </c>
      <c r="J10" t="s">
        <v>20</v>
      </c>
      <c r="K10">
        <f>SUM(C10-B10+F10-E10+I10-H10)/2</f>
        <v>2314</v>
      </c>
      <c r="L10">
        <f>SUM(C10-B10+F10-E10+I10-H10)</f>
        <v>4628</v>
      </c>
      <c r="M10">
        <f>SUM(K10*0.04+K10)</f>
        <v>2406.56</v>
      </c>
    </row>
    <row r="11" spans="1:13" ht="34.5" customHeight="1">
      <c r="A11" s="5" t="s">
        <v>4</v>
      </c>
      <c r="B11" s="2">
        <v>493129</v>
      </c>
      <c r="C11" s="2">
        <v>496437</v>
      </c>
      <c r="E11" s="2">
        <v>41884</v>
      </c>
      <c r="F11" s="2">
        <v>41972</v>
      </c>
      <c r="H11" s="2">
        <v>170951</v>
      </c>
      <c r="I11" s="2">
        <v>171215</v>
      </c>
      <c r="J11" t="s">
        <v>21</v>
      </c>
      <c r="K11">
        <f>SUM(C11-B11+F11-E11+I11-H11)/2</f>
        <v>1830</v>
      </c>
      <c r="L11">
        <f>SUM(C11-B11+F11-E11+I11-H11)</f>
        <v>3660</v>
      </c>
      <c r="M11">
        <f>SUM(K11*0.04+K11)</f>
        <v>1903.2</v>
      </c>
    </row>
    <row r="12" spans="1:13" ht="34.5" customHeight="1">
      <c r="A12" s="5" t="s">
        <v>5</v>
      </c>
      <c r="B12" s="9">
        <v>496470</v>
      </c>
      <c r="C12" s="9">
        <v>500524</v>
      </c>
      <c r="D12" s="10"/>
      <c r="E12" s="9">
        <v>41998</v>
      </c>
      <c r="F12" s="9">
        <v>42101</v>
      </c>
      <c r="G12" s="10"/>
      <c r="H12" s="9">
        <v>171290</v>
      </c>
      <c r="I12" s="9">
        <v>171721</v>
      </c>
      <c r="J12" t="s">
        <v>22</v>
      </c>
      <c r="K12">
        <f>SUM(C12-B12+F12-E12+I12-H12)/2</f>
        <v>2294</v>
      </c>
      <c r="L12">
        <f>SUM(C12-B12+F12-E12+I12-H12)</f>
        <v>4588</v>
      </c>
      <c r="M12">
        <f>SUM(K12*0.04+K12)</f>
        <v>2385.7600000000002</v>
      </c>
    </row>
    <row r="13" spans="1:13" ht="34.5" customHeight="1">
      <c r="A13" s="5" t="s">
        <v>6</v>
      </c>
      <c r="B13" s="9">
        <v>500570</v>
      </c>
      <c r="C13" s="9">
        <v>502490</v>
      </c>
      <c r="D13" s="10"/>
      <c r="E13" s="9">
        <v>42119</v>
      </c>
      <c r="F13" s="9">
        <v>42177</v>
      </c>
      <c r="G13" s="10"/>
      <c r="H13" s="9">
        <v>171800</v>
      </c>
      <c r="I13" s="9">
        <v>171960</v>
      </c>
      <c r="J13" t="s">
        <v>23</v>
      </c>
      <c r="K13">
        <f>SUM(C13-B13+F13-E13+I13-H13)/2</f>
        <v>1069</v>
      </c>
      <c r="L13">
        <f>SUM(C13-B13+F13-E13+I13-H13)</f>
        <v>2138</v>
      </c>
      <c r="M13">
        <f>SUM(K13*0.04+K13)</f>
        <v>1111.76</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88.xml><?xml version="1.0" encoding="utf-8"?>
<worksheet xmlns="http://schemas.openxmlformats.org/spreadsheetml/2006/main" xmlns:r="http://schemas.openxmlformats.org/officeDocument/2006/relationships">
  <dimension ref="A1:M20"/>
  <sheetViews>
    <sheetView workbookViewId="0">
      <selection activeCell="B10" sqref="B10"/>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40791</v>
      </c>
      <c r="C3" s="6">
        <v>40795</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12"/>
      <c r="C9" s="12"/>
      <c r="D9" s="10"/>
      <c r="E9" s="12"/>
      <c r="F9" s="12"/>
      <c r="G9" s="10"/>
      <c r="H9" s="12"/>
      <c r="I9" s="12"/>
      <c r="J9" t="s">
        <v>19</v>
      </c>
      <c r="K9">
        <f>SUM(C9-B9+F9-E9+I9-H9)/2</f>
        <v>0</v>
      </c>
      <c r="L9">
        <f>SUM(C9-B9+F9-E9+I9-H9)</f>
        <v>0</v>
      </c>
      <c r="M9">
        <f>SUM(K9*0.04+K9)</f>
        <v>0</v>
      </c>
    </row>
    <row r="10" spans="1:13" ht="34.5" customHeight="1">
      <c r="A10" s="5" t="s">
        <v>3</v>
      </c>
      <c r="B10" s="2">
        <v>503080</v>
      </c>
      <c r="C10" s="2">
        <v>507395</v>
      </c>
      <c r="E10" s="2">
        <v>42203</v>
      </c>
      <c r="F10" s="2">
        <v>42317</v>
      </c>
      <c r="H10" s="2">
        <v>172024</v>
      </c>
      <c r="I10" s="2">
        <v>172376</v>
      </c>
      <c r="J10" t="s">
        <v>20</v>
      </c>
      <c r="K10">
        <f>SUM(C10-B10+F10-E10+I10-H10)/2</f>
        <v>2390.5</v>
      </c>
      <c r="L10">
        <f>SUM(C10-B10+F10-E10+I10-H10)</f>
        <v>4781</v>
      </c>
      <c r="M10">
        <f>SUM(K10*0.04+K10)</f>
        <v>2486.12</v>
      </c>
    </row>
    <row r="11" spans="1:13" ht="34.5" customHeight="1">
      <c r="A11" s="5" t="s">
        <v>4</v>
      </c>
      <c r="B11" s="2">
        <v>507431</v>
      </c>
      <c r="C11" s="2">
        <v>510910</v>
      </c>
      <c r="E11" s="2">
        <v>42343</v>
      </c>
      <c r="F11" s="2">
        <v>42413</v>
      </c>
      <c r="H11" s="2">
        <v>172468</v>
      </c>
      <c r="I11" s="2">
        <v>172854</v>
      </c>
      <c r="J11" t="s">
        <v>21</v>
      </c>
      <c r="K11">
        <f>SUM(C11-B11+F11-E11+I11-H11)/2</f>
        <v>1967.5</v>
      </c>
      <c r="L11">
        <f>SUM(C11-B11+F11-E11+I11-H11)</f>
        <v>3935</v>
      </c>
      <c r="M11">
        <f>SUM(K11*0.04+K11)</f>
        <v>2046.2</v>
      </c>
    </row>
    <row r="12" spans="1:13" ht="34.5" customHeight="1">
      <c r="A12" s="5" t="s">
        <v>5</v>
      </c>
      <c r="B12" s="9">
        <v>510942</v>
      </c>
      <c r="C12" s="9">
        <v>514945</v>
      </c>
      <c r="D12" s="10"/>
      <c r="E12" s="9">
        <v>42427</v>
      </c>
      <c r="F12" s="9">
        <v>42486</v>
      </c>
      <c r="G12" s="10"/>
      <c r="H12" s="9">
        <v>172951</v>
      </c>
      <c r="I12" s="9">
        <v>173338</v>
      </c>
      <c r="J12" t="s">
        <v>22</v>
      </c>
      <c r="K12">
        <f>SUM(C12-B12+F12-E12+I12-H12)/2</f>
        <v>2224.5</v>
      </c>
      <c r="L12">
        <f>SUM(C12-B12+F12-E12+I12-H12)</f>
        <v>4449</v>
      </c>
      <c r="M12">
        <f>SUM(K12*0.04+K12)</f>
        <v>2313.48</v>
      </c>
    </row>
    <row r="13" spans="1:13" ht="34.5" customHeight="1">
      <c r="A13" s="5" t="s">
        <v>6</v>
      </c>
      <c r="B13" s="9">
        <v>514981</v>
      </c>
      <c r="C13" s="9">
        <v>516889</v>
      </c>
      <c r="D13" s="10"/>
      <c r="E13" s="9">
        <v>42513</v>
      </c>
      <c r="F13" s="9">
        <v>42538</v>
      </c>
      <c r="G13" s="10"/>
      <c r="H13" s="9">
        <v>173411</v>
      </c>
      <c r="I13" s="9">
        <v>173668</v>
      </c>
      <c r="J13" t="s">
        <v>23</v>
      </c>
      <c r="K13">
        <f>SUM(C13-B13+F13-E13+I13-H13)/2</f>
        <v>1095</v>
      </c>
      <c r="L13">
        <f>SUM(C13-B13+F13-E13+I13-H13)</f>
        <v>2190</v>
      </c>
      <c r="M13">
        <f>SUM(K13*0.04+K13)</f>
        <v>1138.8</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89.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40798</v>
      </c>
      <c r="C3" s="6">
        <v>40802</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517622</v>
      </c>
      <c r="C9" s="9">
        <v>521178</v>
      </c>
      <c r="D9" s="10"/>
      <c r="E9" s="9">
        <v>42556</v>
      </c>
      <c r="F9" s="9">
        <v>42621</v>
      </c>
      <c r="G9" s="10"/>
      <c r="H9" s="9">
        <v>173773</v>
      </c>
      <c r="I9" s="9">
        <v>174108</v>
      </c>
      <c r="J9" t="s">
        <v>19</v>
      </c>
      <c r="K9">
        <f>SUM(C9-B9+F9-E9+I9-H9)/2</f>
        <v>1978</v>
      </c>
      <c r="L9">
        <f>SUM(C9-B9+F9-E9+I9-H9)</f>
        <v>3956</v>
      </c>
      <c r="M9">
        <f>SUM(K9*0.04+K9)</f>
        <v>2057.12</v>
      </c>
    </row>
    <row r="10" spans="1:13" ht="34.5" customHeight="1">
      <c r="A10" s="5" t="s">
        <v>3</v>
      </c>
      <c r="B10" s="2">
        <v>521204</v>
      </c>
      <c r="C10" s="2">
        <v>525474</v>
      </c>
      <c r="E10" s="2">
        <v>42635</v>
      </c>
      <c r="F10" s="2">
        <v>42712</v>
      </c>
      <c r="H10" s="2">
        <v>174195</v>
      </c>
      <c r="I10" s="2">
        <v>174705</v>
      </c>
      <c r="J10" t="s">
        <v>20</v>
      </c>
      <c r="K10">
        <f>SUM(C10-B10+F10-E10+I10-H10)/2</f>
        <v>2428.5</v>
      </c>
      <c r="L10">
        <f>SUM(C10-B10+F10-E10+I10-H10)</f>
        <v>4857</v>
      </c>
      <c r="M10">
        <f>SUM(K10*0.04+K10)</f>
        <v>2525.64</v>
      </c>
    </row>
    <row r="11" spans="1:13" ht="34.5" customHeight="1">
      <c r="A11" s="5" t="s">
        <v>4</v>
      </c>
      <c r="B11" s="2">
        <v>525514</v>
      </c>
      <c r="C11" s="2">
        <v>528920</v>
      </c>
      <c r="E11" s="2">
        <v>42735</v>
      </c>
      <c r="F11" s="2">
        <v>42787</v>
      </c>
      <c r="H11" s="2">
        <v>174801</v>
      </c>
      <c r="I11" s="2">
        <v>175176</v>
      </c>
      <c r="J11" t="s">
        <v>21</v>
      </c>
      <c r="K11">
        <f>SUM(C11-B11+F11-E11+I11-H11)/2</f>
        <v>1916.5</v>
      </c>
      <c r="L11">
        <f>SUM(C11-B11+F11-E11+I11-H11)</f>
        <v>3833</v>
      </c>
      <c r="M11">
        <f>SUM(K11*0.04+K11)</f>
        <v>1993.16</v>
      </c>
    </row>
    <row r="12" spans="1:13" ht="34.5" customHeight="1">
      <c r="A12" s="5" t="s">
        <v>5</v>
      </c>
      <c r="B12" s="9">
        <v>528954</v>
      </c>
      <c r="C12" s="9">
        <v>532964</v>
      </c>
      <c r="D12" s="10"/>
      <c r="E12" s="9">
        <v>42807</v>
      </c>
      <c r="F12" s="9">
        <v>42870</v>
      </c>
      <c r="G12" s="10"/>
      <c r="H12" s="9">
        <v>175257</v>
      </c>
      <c r="I12" s="9">
        <v>175685</v>
      </c>
      <c r="J12" t="s">
        <v>22</v>
      </c>
      <c r="K12">
        <f>SUM(C12-B12+F12-E12+I12-H12)/2</f>
        <v>2250.5</v>
      </c>
      <c r="L12">
        <f>SUM(C12-B12+F12-E12+I12-H12)</f>
        <v>4501</v>
      </c>
      <c r="M12">
        <f>SUM(K12*0.04+K12)</f>
        <v>2340.52</v>
      </c>
    </row>
    <row r="13" spans="1:13" ht="34.5" customHeight="1">
      <c r="A13" s="5" t="s">
        <v>6</v>
      </c>
      <c r="B13" s="9">
        <v>532995</v>
      </c>
      <c r="C13" s="9">
        <v>535086</v>
      </c>
      <c r="D13" s="10"/>
      <c r="E13" s="9">
        <v>42906</v>
      </c>
      <c r="F13" s="9">
        <v>42964</v>
      </c>
      <c r="G13" s="10"/>
      <c r="H13" s="9">
        <v>175779</v>
      </c>
      <c r="I13" s="9">
        <v>176052</v>
      </c>
      <c r="J13" t="s">
        <v>23</v>
      </c>
      <c r="K13">
        <f>SUM(C13-B13+F13-E13+I13-H13)/2</f>
        <v>1211</v>
      </c>
      <c r="L13">
        <f>SUM(C13-B13+F13-E13+I13-H13)</f>
        <v>2422</v>
      </c>
      <c r="M13">
        <f>SUM(K13*0.04+K13)</f>
        <v>1259.44</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dimension ref="A1:M20"/>
  <sheetViews>
    <sheetView workbookViewId="0">
      <selection activeCell="B13" sqref="B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40224</v>
      </c>
      <c r="C3" s="6">
        <v>40228</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615276</v>
      </c>
      <c r="C9" s="9">
        <v>618831</v>
      </c>
      <c r="E9" s="9">
        <v>24984</v>
      </c>
      <c r="F9" s="9">
        <v>25054</v>
      </c>
      <c r="H9" s="9">
        <v>65608</v>
      </c>
      <c r="I9" s="9">
        <v>66013</v>
      </c>
      <c r="J9" t="s">
        <v>19</v>
      </c>
      <c r="K9">
        <f>SUM(C9-B9+F9-E9+I9-H9)/2</f>
        <v>2015</v>
      </c>
      <c r="L9">
        <f>SUM(C9-B9+F9-E9+I9-H9)</f>
        <v>4030</v>
      </c>
      <c r="M9">
        <f>SUM(K9*0.04+K9)</f>
        <v>2095.6</v>
      </c>
    </row>
    <row r="10" spans="1:13" ht="34.5" customHeight="1">
      <c r="A10" s="5" t="s">
        <v>3</v>
      </c>
      <c r="B10" s="2">
        <v>618883</v>
      </c>
      <c r="C10" s="2">
        <v>622158</v>
      </c>
      <c r="E10" s="2">
        <v>25069</v>
      </c>
      <c r="F10" s="2">
        <v>25126</v>
      </c>
      <c r="H10" s="2">
        <v>66057</v>
      </c>
      <c r="I10" s="2">
        <v>66349</v>
      </c>
      <c r="J10" t="s">
        <v>20</v>
      </c>
      <c r="K10">
        <f>SUM(C10-B10+F10-E10+I10-H10)/2</f>
        <v>1812</v>
      </c>
      <c r="L10">
        <f>SUM(C10-B10+F10-E10+I10-H10)</f>
        <v>3624</v>
      </c>
      <c r="M10">
        <f>SUM(K10*0.04+K10)</f>
        <v>1884.48</v>
      </c>
    </row>
    <row r="11" spans="1:13" ht="34.5" customHeight="1">
      <c r="A11" s="5" t="s">
        <v>4</v>
      </c>
      <c r="B11" s="2">
        <v>622237</v>
      </c>
      <c r="C11" s="2">
        <v>626000</v>
      </c>
      <c r="E11" s="2">
        <v>25157</v>
      </c>
      <c r="F11" s="2">
        <v>25254</v>
      </c>
      <c r="H11" s="2">
        <v>66465</v>
      </c>
      <c r="I11" s="2">
        <v>66963</v>
      </c>
      <c r="J11" t="s">
        <v>21</v>
      </c>
      <c r="K11">
        <f>SUM(C11-B11+F11-E11+I11-H11)/2</f>
        <v>2179</v>
      </c>
      <c r="L11">
        <f>SUM(C11-B11+F11-E11+I11-H11)</f>
        <v>4358</v>
      </c>
      <c r="M11">
        <f>SUM(K11*0.04+K11)</f>
        <v>2266.16</v>
      </c>
    </row>
    <row r="12" spans="1:13" ht="34.5" customHeight="1">
      <c r="A12" s="5" t="s">
        <v>5</v>
      </c>
      <c r="B12" s="2">
        <v>626039</v>
      </c>
      <c r="C12" s="2">
        <v>629054</v>
      </c>
      <c r="E12" s="2">
        <v>25273</v>
      </c>
      <c r="F12" s="2">
        <v>25336</v>
      </c>
      <c r="H12" s="2">
        <v>67035</v>
      </c>
      <c r="I12" s="2">
        <v>67374</v>
      </c>
      <c r="J12" t="s">
        <v>22</v>
      </c>
      <c r="K12">
        <f>SUM(C12-B12+F12-E12+I12-H12)/2</f>
        <v>1708.5</v>
      </c>
      <c r="L12">
        <f>SUM(C12-B12+F12-E12+I12-H12)</f>
        <v>3417</v>
      </c>
      <c r="M12">
        <f>SUM(K12*0.04+K12)</f>
        <v>1776.84</v>
      </c>
    </row>
    <row r="13" spans="1:13" ht="34.5" customHeight="1">
      <c r="A13" s="5" t="s">
        <v>6</v>
      </c>
      <c r="B13" s="2">
        <v>629158</v>
      </c>
      <c r="C13" s="2">
        <v>630843</v>
      </c>
      <c r="E13" s="2">
        <v>25348</v>
      </c>
      <c r="F13" s="2">
        <v>25393</v>
      </c>
      <c r="H13" s="2">
        <v>67412</v>
      </c>
      <c r="I13" s="2">
        <v>67581</v>
      </c>
      <c r="J13" t="s">
        <v>23</v>
      </c>
      <c r="K13">
        <f>SUM(C13-B13+F13-E13+I13-H13)/2</f>
        <v>949.5</v>
      </c>
      <c r="L13">
        <f>SUM(C13-B13+F13-E13+I13-H13)</f>
        <v>1899</v>
      </c>
      <c r="M13">
        <f>SUM(K13*0.04+K13)</f>
        <v>987.48</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B17:F20"/>
    <mergeCell ref="A1:I1"/>
    <mergeCell ref="B6:C6"/>
    <mergeCell ref="E6:F6"/>
    <mergeCell ref="H6:I6"/>
  </mergeCells>
  <phoneticPr fontId="3" type="noConversion"/>
  <pageMargins left="0.25" right="0.25" top="0.5" bottom="0.5" header="0.5" footer="0.5"/>
  <pageSetup orientation="landscape" r:id="rId1"/>
  <headerFooter alignWithMargins="0"/>
  <drawing r:id="rId2"/>
</worksheet>
</file>

<file path=xl/worksheets/sheet90.xml><?xml version="1.0" encoding="utf-8"?>
<worksheet xmlns="http://schemas.openxmlformats.org/spreadsheetml/2006/main" xmlns:r="http://schemas.openxmlformats.org/officeDocument/2006/relationships">
  <dimension ref="A1:M20"/>
  <sheetViews>
    <sheetView workbookViewId="0">
      <selection activeCell="B13" sqref="B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40805</v>
      </c>
      <c r="C3" s="6">
        <v>40809</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535910</v>
      </c>
      <c r="C9" s="9">
        <v>539465</v>
      </c>
      <c r="D9" s="10"/>
      <c r="E9" s="9">
        <v>42963</v>
      </c>
      <c r="F9" s="9">
        <v>43015</v>
      </c>
      <c r="G9" s="10"/>
      <c r="H9" s="9">
        <v>176158</v>
      </c>
      <c r="I9" s="9">
        <v>176497</v>
      </c>
      <c r="J9" t="s">
        <v>19</v>
      </c>
      <c r="K9">
        <f>SUM(C9-B9+F9-E9+I9-H9)/2</f>
        <v>1973</v>
      </c>
      <c r="L9">
        <f>SUM(C9-B9+F9-E9+I9-H9)</f>
        <v>3946</v>
      </c>
      <c r="M9">
        <f>SUM(K9*0.04+K9)</f>
        <v>2051.92</v>
      </c>
    </row>
    <row r="10" spans="1:13" ht="34.5" customHeight="1">
      <c r="A10" s="5" t="s">
        <v>3</v>
      </c>
      <c r="B10" s="2">
        <v>539504</v>
      </c>
      <c r="C10" s="2">
        <v>543590</v>
      </c>
      <c r="E10" s="2">
        <v>43024</v>
      </c>
      <c r="F10" s="2">
        <v>43084</v>
      </c>
      <c r="H10" s="2">
        <v>176575</v>
      </c>
      <c r="I10" s="2">
        <v>177106</v>
      </c>
      <c r="J10" t="s">
        <v>20</v>
      </c>
      <c r="K10">
        <f>SUM(C10-B10+F10-E10+I10-H10)/2</f>
        <v>2338.5</v>
      </c>
      <c r="L10">
        <f>SUM(C10-B10+F10-E10+I10-H10)</f>
        <v>4677</v>
      </c>
      <c r="M10">
        <f>SUM(K10*0.04+K10)</f>
        <v>2432.04</v>
      </c>
    </row>
    <row r="11" spans="1:13" ht="34.5" customHeight="1">
      <c r="A11" s="5" t="s">
        <v>4</v>
      </c>
      <c r="B11" s="2">
        <v>543625</v>
      </c>
      <c r="C11" s="2">
        <v>546851</v>
      </c>
      <c r="E11" s="2">
        <v>43099</v>
      </c>
      <c r="F11" s="2">
        <v>43147</v>
      </c>
      <c r="H11" s="2">
        <v>177214</v>
      </c>
      <c r="I11" s="2">
        <v>177599</v>
      </c>
      <c r="J11" t="s">
        <v>21</v>
      </c>
      <c r="K11">
        <f>SUM(C11-B11+F11-E11+I11-H11)/2</f>
        <v>1829.5</v>
      </c>
      <c r="L11">
        <f>SUM(C11-B11+F11-E11+I11-H11)</f>
        <v>3659</v>
      </c>
      <c r="M11">
        <f>SUM(K11*0.04+K11)</f>
        <v>1902.68</v>
      </c>
    </row>
    <row r="12" spans="1:13" ht="34.5" customHeight="1">
      <c r="A12" s="5" t="s">
        <v>5</v>
      </c>
      <c r="B12" s="9">
        <v>546886</v>
      </c>
      <c r="C12" s="9">
        <v>551057</v>
      </c>
      <c r="D12" s="10"/>
      <c r="E12" s="9">
        <v>43157</v>
      </c>
      <c r="F12" s="9">
        <v>43204</v>
      </c>
      <c r="G12" s="10"/>
      <c r="H12" s="9">
        <v>177676</v>
      </c>
      <c r="I12" s="9">
        <v>178128</v>
      </c>
      <c r="J12" t="s">
        <v>22</v>
      </c>
      <c r="K12">
        <f>SUM(C12-B12+F12-E12+I12-H12)/2</f>
        <v>2335</v>
      </c>
      <c r="L12">
        <f>SUM(C12-B12+F12-E12+I12-H12)</f>
        <v>4670</v>
      </c>
      <c r="M12">
        <f>SUM(K12*0.04+K12)</f>
        <v>2428.4</v>
      </c>
    </row>
    <row r="13" spans="1:13" ht="34.5" customHeight="1">
      <c r="A13" s="5" t="s">
        <v>6</v>
      </c>
      <c r="B13" s="9">
        <v>551089</v>
      </c>
      <c r="C13" s="9">
        <v>553148</v>
      </c>
      <c r="D13" s="10"/>
      <c r="E13" s="9">
        <v>43225</v>
      </c>
      <c r="F13" s="9">
        <v>43266</v>
      </c>
      <c r="G13" s="10"/>
      <c r="H13" s="9">
        <v>178200</v>
      </c>
      <c r="I13" s="9">
        <v>178457</v>
      </c>
      <c r="J13" t="s">
        <v>23</v>
      </c>
      <c r="K13">
        <f>SUM(C13-B13+F13-E13+I13-H13)/2</f>
        <v>1178.5</v>
      </c>
      <c r="L13">
        <f>SUM(C13-B13+F13-E13+I13-H13)</f>
        <v>2357</v>
      </c>
      <c r="M13">
        <f>SUM(K13*0.04+K13)</f>
        <v>1225.6400000000001</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91.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40812</v>
      </c>
      <c r="C3" s="6">
        <v>40816</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553925</v>
      </c>
      <c r="C9" s="9">
        <v>557205</v>
      </c>
      <c r="D9" s="10"/>
      <c r="E9" s="9">
        <v>43278</v>
      </c>
      <c r="F9" s="9">
        <v>43305</v>
      </c>
      <c r="G9" s="10"/>
      <c r="H9" s="9">
        <v>178570</v>
      </c>
      <c r="I9" s="9">
        <v>178909</v>
      </c>
      <c r="J9" t="s">
        <v>19</v>
      </c>
      <c r="K9">
        <f>SUM(C9-B9+F9-E9+I9-H9)/2</f>
        <v>1823</v>
      </c>
      <c r="L9">
        <f>SUM(C9-B9+F9-E9+I9-H9)</f>
        <v>3646</v>
      </c>
      <c r="M9">
        <f>SUM(K9*0.04+K9)</f>
        <v>1895.92</v>
      </c>
    </row>
    <row r="10" spans="1:13" ht="34.5" customHeight="1">
      <c r="A10" s="5" t="s">
        <v>3</v>
      </c>
      <c r="B10" s="2">
        <v>557234</v>
      </c>
      <c r="C10" s="2">
        <v>560940</v>
      </c>
      <c r="E10" s="2">
        <v>43316</v>
      </c>
      <c r="F10" s="2">
        <v>43363</v>
      </c>
      <c r="H10" s="2">
        <v>178975</v>
      </c>
      <c r="I10" s="2">
        <v>179466</v>
      </c>
      <c r="J10" t="s">
        <v>20</v>
      </c>
      <c r="K10">
        <f>SUM(C10-B10+F10-E10+I10-H10)/2</f>
        <v>2122</v>
      </c>
      <c r="L10">
        <f>SUM(C10-B10+F10-E10+I10-H10)</f>
        <v>4244</v>
      </c>
      <c r="M10">
        <f>SUM(K10*0.04+K10)</f>
        <v>2206.88</v>
      </c>
    </row>
    <row r="11" spans="1:13" ht="34.5" customHeight="1">
      <c r="A11" s="5" t="s">
        <v>4</v>
      </c>
      <c r="B11" s="2">
        <v>560982</v>
      </c>
      <c r="C11" s="2">
        <v>564154</v>
      </c>
      <c r="E11" s="2">
        <v>43374</v>
      </c>
      <c r="F11" s="2">
        <v>43419</v>
      </c>
      <c r="H11" s="2">
        <v>179520</v>
      </c>
      <c r="I11" s="2">
        <v>179860</v>
      </c>
      <c r="J11" t="s">
        <v>21</v>
      </c>
      <c r="K11">
        <f>SUM(C11-B11+F11-E11+I11-H11)/2</f>
        <v>1778.5</v>
      </c>
      <c r="L11">
        <f>SUM(C11-B11+F11-E11+I11-H11)</f>
        <v>3557</v>
      </c>
      <c r="M11">
        <f>SUM(K11*0.04+K11)</f>
        <v>1849.64</v>
      </c>
    </row>
    <row r="12" spans="1:13" ht="34.5" customHeight="1">
      <c r="A12" s="5" t="s">
        <v>5</v>
      </c>
      <c r="B12" s="9">
        <v>564197</v>
      </c>
      <c r="C12" s="9">
        <v>567979</v>
      </c>
      <c r="D12" s="10"/>
      <c r="E12" s="9">
        <v>43427</v>
      </c>
      <c r="F12" s="9">
        <v>43467</v>
      </c>
      <c r="G12" s="10"/>
      <c r="H12" s="9">
        <v>179929</v>
      </c>
      <c r="I12" s="9">
        <v>180433</v>
      </c>
      <c r="J12" t="s">
        <v>22</v>
      </c>
      <c r="K12">
        <f>SUM(C12-B12+F12-E12+I12-H12)/2</f>
        <v>2163</v>
      </c>
      <c r="L12">
        <f>SUM(C12-B12+F12-E12+I12-H12)</f>
        <v>4326</v>
      </c>
      <c r="M12">
        <f>SUM(K12*0.04+K12)</f>
        <v>2249.52</v>
      </c>
    </row>
    <row r="13" spans="1:13" ht="34.5" customHeight="1">
      <c r="A13" s="5" t="s">
        <v>6</v>
      </c>
      <c r="B13" s="9">
        <v>568012</v>
      </c>
      <c r="C13" s="9">
        <v>569674</v>
      </c>
      <c r="D13" s="10"/>
      <c r="E13" s="9">
        <v>43479</v>
      </c>
      <c r="F13" s="9">
        <v>43493</v>
      </c>
      <c r="G13" s="10"/>
      <c r="H13" s="9">
        <v>180511</v>
      </c>
      <c r="I13" s="9">
        <v>183735</v>
      </c>
      <c r="J13" t="s">
        <v>23</v>
      </c>
      <c r="K13">
        <f>SUM(C13-B13+F13-E13+I13-H13)/2</f>
        <v>2450</v>
      </c>
      <c r="L13">
        <f>SUM(C13-B13+F13-E13+I13-H13)</f>
        <v>4900</v>
      </c>
      <c r="M13">
        <f>SUM(K13*0.04+K13)</f>
        <v>2548</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92.xml><?xml version="1.0" encoding="utf-8"?>
<worksheet xmlns="http://schemas.openxmlformats.org/spreadsheetml/2006/main" xmlns:r="http://schemas.openxmlformats.org/officeDocument/2006/relationships">
  <dimension ref="A1:M20"/>
  <sheetViews>
    <sheetView workbookViewId="0">
      <selection activeCell="H13" sqref="H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40819</v>
      </c>
      <c r="C3" s="6">
        <v>40823</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570443</v>
      </c>
      <c r="C9" s="9">
        <v>573421</v>
      </c>
      <c r="D9" s="10"/>
      <c r="E9" s="9">
        <v>43507</v>
      </c>
      <c r="F9" s="9">
        <v>43547</v>
      </c>
      <c r="G9" s="10"/>
      <c r="H9" s="9">
        <v>180808</v>
      </c>
      <c r="I9" s="9">
        <v>181154</v>
      </c>
      <c r="J9" t="s">
        <v>19</v>
      </c>
      <c r="K9">
        <f>SUM(C9-B9+F9-E9+I9-H9)/2</f>
        <v>1682</v>
      </c>
      <c r="L9">
        <f>SUM(C9-B9+F9-E9+I9-H9)</f>
        <v>3364</v>
      </c>
      <c r="M9">
        <f>SUM(K9*0.04+K9)</f>
        <v>1749.28</v>
      </c>
    </row>
    <row r="10" spans="1:13" ht="34.5" customHeight="1">
      <c r="A10" s="5" t="s">
        <v>3</v>
      </c>
      <c r="B10" s="2">
        <v>573453</v>
      </c>
      <c r="C10" s="2">
        <v>577202</v>
      </c>
      <c r="E10" s="2">
        <v>43559</v>
      </c>
      <c r="F10" s="2">
        <v>43614</v>
      </c>
      <c r="H10" s="2">
        <v>181203</v>
      </c>
      <c r="I10" s="2">
        <v>181700</v>
      </c>
      <c r="J10" t="s">
        <v>20</v>
      </c>
      <c r="K10">
        <f>SUM(C10-B10+F10-E10+I10-H10)/2</f>
        <v>2150.5</v>
      </c>
      <c r="L10">
        <f>SUM(C10-B10+F10-E10+I10-H10)</f>
        <v>4301</v>
      </c>
      <c r="M10">
        <f>SUM(K10*0.04+K10)</f>
        <v>2236.52</v>
      </c>
    </row>
    <row r="11" spans="1:13" ht="34.5" customHeight="1">
      <c r="A11" s="5" t="s">
        <v>4</v>
      </c>
      <c r="B11" s="2">
        <v>577258</v>
      </c>
      <c r="C11" s="2">
        <v>580288</v>
      </c>
      <c r="E11" s="2">
        <v>43628</v>
      </c>
      <c r="F11" s="2">
        <v>43666</v>
      </c>
      <c r="H11" s="2">
        <v>181772</v>
      </c>
      <c r="I11" s="2">
        <v>182122</v>
      </c>
      <c r="J11" t="s">
        <v>21</v>
      </c>
      <c r="K11">
        <f>SUM(C11-B11+F11-E11+I11-H11)/2</f>
        <v>1709</v>
      </c>
      <c r="L11">
        <f>SUM(C11-B11+F11-E11+I11-H11)</f>
        <v>3418</v>
      </c>
      <c r="M11">
        <f>SUM(K11*0.04+K11)</f>
        <v>1777.36</v>
      </c>
    </row>
    <row r="12" spans="1:13" ht="34.5" customHeight="1">
      <c r="A12" s="5" t="s">
        <v>5</v>
      </c>
      <c r="B12" s="9">
        <v>580350</v>
      </c>
      <c r="C12" s="9">
        <v>583773</v>
      </c>
      <c r="D12" s="10"/>
      <c r="E12" s="9">
        <v>42681</v>
      </c>
      <c r="F12" s="9">
        <v>43726</v>
      </c>
      <c r="G12" s="10"/>
      <c r="H12" s="9">
        <v>182190</v>
      </c>
      <c r="I12" s="9">
        <v>182613</v>
      </c>
      <c r="J12" t="s">
        <v>22</v>
      </c>
      <c r="K12">
        <f>SUM(C12-B12+F12-E12+I12-H12)/2</f>
        <v>2445.5</v>
      </c>
      <c r="L12">
        <f>SUM(C12-B12+F12-E12+I12-H12)</f>
        <v>4891</v>
      </c>
      <c r="M12">
        <f>SUM(K12*0.04+K12)</f>
        <v>2543.3200000000002</v>
      </c>
    </row>
    <row r="13" spans="1:13" ht="34.5" customHeight="1">
      <c r="A13" s="5" t="s">
        <v>6</v>
      </c>
      <c r="B13" s="9">
        <v>583816</v>
      </c>
      <c r="C13" s="9">
        <v>585664</v>
      </c>
      <c r="D13" s="10"/>
      <c r="E13" s="9">
        <v>43744</v>
      </c>
      <c r="F13" s="9">
        <v>43776</v>
      </c>
      <c r="G13" s="10"/>
      <c r="H13" s="9">
        <v>182723</v>
      </c>
      <c r="I13" s="9">
        <v>182950</v>
      </c>
      <c r="J13" t="s">
        <v>23</v>
      </c>
      <c r="K13">
        <f>SUM(C13-B13+F13-E13+I13-H13)/2</f>
        <v>1053.5</v>
      </c>
      <c r="L13">
        <f>SUM(C13-B13+F13-E13+I13-H13)</f>
        <v>2107</v>
      </c>
      <c r="M13">
        <f>SUM(K13*0.04+K13)</f>
        <v>1095.6400000000001</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93.xml><?xml version="1.0" encoding="utf-8"?>
<worksheet xmlns="http://schemas.openxmlformats.org/spreadsheetml/2006/main" xmlns:r="http://schemas.openxmlformats.org/officeDocument/2006/relationships">
  <dimension ref="A1:M20"/>
  <sheetViews>
    <sheetView workbookViewId="0">
      <selection activeCell="B9" sqref="B9:I13"/>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40826</v>
      </c>
      <c r="C3" s="6">
        <v>40830</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586339</v>
      </c>
      <c r="C9" s="9">
        <v>589432</v>
      </c>
      <c r="D9" s="10"/>
      <c r="E9" s="9">
        <v>43791</v>
      </c>
      <c r="F9" s="9">
        <v>43834</v>
      </c>
      <c r="G9" s="10"/>
      <c r="H9" s="9">
        <v>183013</v>
      </c>
      <c r="I9" s="9">
        <v>183439</v>
      </c>
      <c r="J9" t="s">
        <v>19</v>
      </c>
      <c r="K9">
        <f>SUM(C9-B9+F9-E9+I9-H9)/2</f>
        <v>1781</v>
      </c>
      <c r="L9">
        <f>SUM(C9-B9+F9-E9+I9-H9)</f>
        <v>3562</v>
      </c>
      <c r="M9">
        <f>SUM(K9*0.04+K9)</f>
        <v>1852.24</v>
      </c>
    </row>
    <row r="10" spans="1:13" ht="34.5" customHeight="1">
      <c r="A10" s="5" t="s">
        <v>3</v>
      </c>
      <c r="B10" s="2">
        <v>589463</v>
      </c>
      <c r="C10" s="2">
        <v>593367</v>
      </c>
      <c r="E10" s="2">
        <v>43841</v>
      </c>
      <c r="F10" s="2">
        <v>43884</v>
      </c>
      <c r="H10" s="2">
        <v>183478</v>
      </c>
      <c r="I10" s="2">
        <v>184016</v>
      </c>
      <c r="J10" t="s">
        <v>20</v>
      </c>
      <c r="K10">
        <f>SUM(C10-B10+F10-E10+I10-H10)/2</f>
        <v>2242.5</v>
      </c>
      <c r="L10">
        <f>SUM(C10-B10+F10-E10+I10-H10)</f>
        <v>4485</v>
      </c>
      <c r="M10">
        <f>SUM(K10*0.04+K10)</f>
        <v>2332.1999999999998</v>
      </c>
    </row>
    <row r="11" spans="1:13" ht="34.5" customHeight="1">
      <c r="A11" s="5" t="s">
        <v>4</v>
      </c>
      <c r="B11" s="2">
        <v>593422</v>
      </c>
      <c r="C11" s="2">
        <v>596468</v>
      </c>
      <c r="E11" s="2">
        <v>43501</v>
      </c>
      <c r="F11" s="2">
        <v>43935</v>
      </c>
      <c r="H11" s="2">
        <v>184129</v>
      </c>
      <c r="I11" s="2">
        <v>184505</v>
      </c>
      <c r="J11" t="s">
        <v>21</v>
      </c>
      <c r="K11">
        <f>SUM(C11-B11+F11-E11+I11-H11)/2</f>
        <v>1928</v>
      </c>
      <c r="L11">
        <f>SUM(C11-B11+F11-E11+I11-H11)</f>
        <v>3856</v>
      </c>
      <c r="M11">
        <f>SUM(K11*0.04+K11)</f>
        <v>2005.12</v>
      </c>
    </row>
    <row r="12" spans="1:13" ht="34.5" customHeight="1">
      <c r="A12" s="5" t="s">
        <v>5</v>
      </c>
      <c r="B12" s="9">
        <v>596516</v>
      </c>
      <c r="C12" s="9">
        <v>600119</v>
      </c>
      <c r="D12" s="10"/>
      <c r="E12" s="9">
        <v>43951</v>
      </c>
      <c r="F12" s="9">
        <v>44000</v>
      </c>
      <c r="G12" s="10"/>
      <c r="H12" s="9">
        <v>184569</v>
      </c>
      <c r="I12" s="9">
        <v>185043</v>
      </c>
      <c r="J12" t="s">
        <v>22</v>
      </c>
      <c r="K12">
        <f>SUM(C12-B12+F12-E12+I12-H12)/2</f>
        <v>2063</v>
      </c>
      <c r="L12">
        <f>SUM(C12-B12+F12-E12+I12-H12)</f>
        <v>4126</v>
      </c>
      <c r="M12">
        <f>SUM(K12*0.04+K12)</f>
        <v>2145.52</v>
      </c>
    </row>
    <row r="13" spans="1:13" ht="34.5" customHeight="1">
      <c r="A13" s="5" t="s">
        <v>6</v>
      </c>
      <c r="B13" s="9">
        <v>600169</v>
      </c>
      <c r="C13" s="9">
        <v>601902</v>
      </c>
      <c r="D13" s="10"/>
      <c r="E13" s="9">
        <v>44009</v>
      </c>
      <c r="F13" s="9">
        <v>44023</v>
      </c>
      <c r="G13" s="10"/>
      <c r="H13" s="9">
        <v>185126</v>
      </c>
      <c r="I13" s="9">
        <v>185310</v>
      </c>
      <c r="J13" t="s">
        <v>23</v>
      </c>
      <c r="K13">
        <f>SUM(C13-B13+F13-E13+I13-H13)/2</f>
        <v>965.5</v>
      </c>
      <c r="L13">
        <f>SUM(C13-B13+F13-E13+I13-H13)</f>
        <v>1931</v>
      </c>
      <c r="M13">
        <f>SUM(K13*0.04+K13)</f>
        <v>1004.12</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94.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40833</v>
      </c>
      <c r="C3" s="6">
        <v>40837</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602684</v>
      </c>
      <c r="C9" s="9">
        <v>605693</v>
      </c>
      <c r="D9" s="10"/>
      <c r="E9" s="9">
        <v>44032</v>
      </c>
      <c r="F9" s="9">
        <v>44055</v>
      </c>
      <c r="G9" s="10"/>
      <c r="H9" s="9">
        <v>185393</v>
      </c>
      <c r="I9" s="9">
        <v>185759</v>
      </c>
      <c r="J9" t="s">
        <v>19</v>
      </c>
      <c r="K9">
        <f>SUM(C9-B9+F9-E9+I9-H9)/2</f>
        <v>1699</v>
      </c>
      <c r="L9">
        <f>SUM(C9-B9+F9-E9+I9-H9)</f>
        <v>3398</v>
      </c>
      <c r="M9">
        <f>SUM(K9*0.04+K9)</f>
        <v>1766.96</v>
      </c>
    </row>
    <row r="10" spans="1:13" ht="34.5" customHeight="1">
      <c r="A10" s="5" t="s">
        <v>3</v>
      </c>
      <c r="B10" s="2">
        <v>605727</v>
      </c>
      <c r="C10" s="2">
        <v>609074</v>
      </c>
      <c r="E10" s="2">
        <v>44069</v>
      </c>
      <c r="F10" s="2">
        <v>44115</v>
      </c>
      <c r="H10" s="2">
        <v>185866</v>
      </c>
      <c r="I10" s="2">
        <v>186333</v>
      </c>
      <c r="J10" t="s">
        <v>20</v>
      </c>
      <c r="K10">
        <f>SUM(C10-B10+F10-E10+I10-H10)/2</f>
        <v>1930</v>
      </c>
      <c r="L10">
        <f>SUM(C10-B10+F10-E10+I10-H10)</f>
        <v>3860</v>
      </c>
      <c r="M10">
        <f>SUM(K10*0.04+K10)</f>
        <v>2007.2</v>
      </c>
    </row>
    <row r="11" spans="1:13" ht="34.5" customHeight="1">
      <c r="A11" s="5" t="s">
        <v>4</v>
      </c>
      <c r="B11" s="2">
        <v>609119</v>
      </c>
      <c r="C11" s="2">
        <v>612023</v>
      </c>
      <c r="E11" s="2">
        <v>44124</v>
      </c>
      <c r="F11" s="2">
        <v>44147</v>
      </c>
      <c r="H11" s="2">
        <v>186432</v>
      </c>
      <c r="I11" s="2">
        <v>186757</v>
      </c>
      <c r="J11" t="s">
        <v>21</v>
      </c>
      <c r="K11">
        <f>SUM(C11-B11+F11-E11+I11-H11)/2</f>
        <v>1626</v>
      </c>
      <c r="L11">
        <f>SUM(C11-B11+F11-E11+I11-H11)</f>
        <v>3252</v>
      </c>
      <c r="M11">
        <f>SUM(K11*0.04+K11)</f>
        <v>1691.04</v>
      </c>
    </row>
    <row r="12" spans="1:13" ht="34.5" customHeight="1">
      <c r="A12" s="5" t="s">
        <v>5</v>
      </c>
      <c r="B12" s="9">
        <v>612079</v>
      </c>
      <c r="C12" s="9">
        <v>615498</v>
      </c>
      <c r="D12" s="10"/>
      <c r="E12" s="9">
        <v>44151</v>
      </c>
      <c r="F12" s="9">
        <v>44181</v>
      </c>
      <c r="G12" s="10"/>
      <c r="H12" s="9">
        <v>186783</v>
      </c>
      <c r="I12" s="9">
        <v>187204</v>
      </c>
      <c r="J12" t="s">
        <v>22</v>
      </c>
      <c r="K12">
        <f>SUM(C12-B12+F12-E12+I12-H12)/2</f>
        <v>1935</v>
      </c>
      <c r="L12">
        <f>SUM(C12-B12+F12-E12+I12-H12)</f>
        <v>3870</v>
      </c>
      <c r="M12">
        <f>SUM(K12*0.04+K12)</f>
        <v>2012.4</v>
      </c>
    </row>
    <row r="13" spans="1:13" ht="34.5" customHeight="1">
      <c r="A13" s="5" t="s">
        <v>6</v>
      </c>
      <c r="B13" s="9">
        <v>615537</v>
      </c>
      <c r="C13" s="9">
        <v>617199</v>
      </c>
      <c r="D13" s="10"/>
      <c r="E13" s="9">
        <v>44193</v>
      </c>
      <c r="F13" s="9">
        <v>44233</v>
      </c>
      <c r="G13" s="10"/>
      <c r="H13" s="9">
        <v>187299</v>
      </c>
      <c r="I13" s="9">
        <v>187461</v>
      </c>
      <c r="J13" t="s">
        <v>23</v>
      </c>
      <c r="K13">
        <f>SUM(C13-B13+F13-E13+I13-H13)/2</f>
        <v>932</v>
      </c>
      <c r="L13">
        <f>SUM(C13-B13+F13-E13+I13-H13)</f>
        <v>1864</v>
      </c>
      <c r="M13">
        <f>SUM(K13*0.04+K13)</f>
        <v>969.28</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95.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40840</v>
      </c>
      <c r="C3" s="6">
        <v>40844</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617848</v>
      </c>
      <c r="C9" s="9">
        <v>620813</v>
      </c>
      <c r="D9" s="10"/>
      <c r="E9" s="9">
        <v>44255</v>
      </c>
      <c r="F9" s="9">
        <v>44270</v>
      </c>
      <c r="G9" s="10"/>
      <c r="H9" s="9">
        <v>187515</v>
      </c>
      <c r="I9" s="9">
        <v>187850</v>
      </c>
      <c r="J9" t="s">
        <v>19</v>
      </c>
      <c r="K9">
        <f>SUM(C9-B9+F9-E9+I9-H9)/2</f>
        <v>1657.5</v>
      </c>
      <c r="L9">
        <f>SUM(C9-B9+F9-E9+I9-H9)</f>
        <v>3315</v>
      </c>
      <c r="M9">
        <f>SUM(K9*0.04+K9)</f>
        <v>1723.8</v>
      </c>
    </row>
    <row r="10" spans="1:13" ht="34.5" customHeight="1">
      <c r="A10" s="5" t="s">
        <v>3</v>
      </c>
      <c r="B10" s="2">
        <v>620840</v>
      </c>
      <c r="C10" s="2">
        <v>624563</v>
      </c>
      <c r="E10" s="2">
        <v>44297</v>
      </c>
      <c r="F10" s="2">
        <v>44343</v>
      </c>
      <c r="H10" s="2">
        <v>187921</v>
      </c>
      <c r="I10" s="2">
        <v>188316</v>
      </c>
      <c r="J10" t="s">
        <v>20</v>
      </c>
      <c r="K10">
        <f>SUM(C10-B10+F10-E10+I10-H10)/2</f>
        <v>2082</v>
      </c>
      <c r="L10">
        <f>SUM(C10-B10+F10-E10+I10-H10)</f>
        <v>4164</v>
      </c>
      <c r="M10">
        <f>SUM(K10*0.04+K10)</f>
        <v>2165.2800000000002</v>
      </c>
    </row>
    <row r="11" spans="1:13" ht="34.5" customHeight="1">
      <c r="A11" s="5" t="s">
        <v>4</v>
      </c>
      <c r="B11" s="2">
        <v>624614</v>
      </c>
      <c r="C11" s="2">
        <v>627685</v>
      </c>
      <c r="E11" s="2">
        <v>44360</v>
      </c>
      <c r="F11" s="2">
        <v>44383</v>
      </c>
      <c r="H11" s="2">
        <v>188387</v>
      </c>
      <c r="I11" s="2">
        <v>188769</v>
      </c>
      <c r="J11" t="s">
        <v>21</v>
      </c>
      <c r="K11">
        <f>SUM(C11-B11+F11-E11+I11-H11)/2</f>
        <v>1738</v>
      </c>
      <c r="L11">
        <f>SUM(C11-B11+F11-E11+I11-H11)</f>
        <v>3476</v>
      </c>
      <c r="M11">
        <f>SUM(K11*0.04+K11)</f>
        <v>1807.52</v>
      </c>
    </row>
    <row r="12" spans="1:13" ht="34.5" customHeight="1">
      <c r="A12" s="5" t="s">
        <v>5</v>
      </c>
      <c r="B12" s="9">
        <v>627718</v>
      </c>
      <c r="C12" s="9">
        <v>631259</v>
      </c>
      <c r="D12" s="10"/>
      <c r="E12" s="9">
        <v>44396</v>
      </c>
      <c r="F12" s="9">
        <v>44429</v>
      </c>
      <c r="G12" s="10"/>
      <c r="H12" s="9">
        <v>188846</v>
      </c>
      <c r="I12" s="9">
        <v>189289</v>
      </c>
      <c r="J12" t="s">
        <v>22</v>
      </c>
      <c r="K12">
        <f>SUM(C12-B12+F12-E12+I12-H12)/2</f>
        <v>2008.5</v>
      </c>
      <c r="L12">
        <f>SUM(C12-B12+F12-E12+I12-H12)</f>
        <v>4017</v>
      </c>
      <c r="M12">
        <f>SUM(K12*0.04+K12)</f>
        <v>2088.84</v>
      </c>
    </row>
    <row r="13" spans="1:13" ht="34.5" customHeight="1">
      <c r="A13" s="5" t="s">
        <v>6</v>
      </c>
      <c r="B13" s="9">
        <v>631299</v>
      </c>
      <c r="C13" s="9">
        <v>632840</v>
      </c>
      <c r="D13" s="10"/>
      <c r="E13" s="9">
        <v>44441</v>
      </c>
      <c r="F13" s="9">
        <v>44461</v>
      </c>
      <c r="G13" s="10"/>
      <c r="H13" s="9">
        <v>189368</v>
      </c>
      <c r="I13" s="9">
        <v>189588</v>
      </c>
      <c r="J13" t="s">
        <v>23</v>
      </c>
      <c r="K13">
        <f>SUM(C13-B13+F13-E13+I13-H13)/2</f>
        <v>890.5</v>
      </c>
      <c r="L13">
        <f>SUM(C13-B13+F13-E13+I13-H13)</f>
        <v>1781</v>
      </c>
      <c r="M13">
        <f>SUM(K13*0.04+K13)</f>
        <v>926.12</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96.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40847</v>
      </c>
      <c r="C3" s="6">
        <v>40851</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633505</v>
      </c>
      <c r="C9" s="9">
        <v>636492</v>
      </c>
      <c r="D9" s="10"/>
      <c r="E9" s="9">
        <v>44469</v>
      </c>
      <c r="F9" s="9">
        <v>44501</v>
      </c>
      <c r="G9" s="10"/>
      <c r="H9" s="9">
        <v>189672</v>
      </c>
      <c r="I9" s="9">
        <v>190000</v>
      </c>
      <c r="J9" t="s">
        <v>19</v>
      </c>
      <c r="K9">
        <f>SUM(C9-B9+F9-E9+I9-H9)/2</f>
        <v>1673.5</v>
      </c>
      <c r="L9">
        <f>SUM(C9-B9+F9-E9+I9-H9)</f>
        <v>3347</v>
      </c>
      <c r="M9">
        <f>SUM(K9*0.04+K9)</f>
        <v>1740.44</v>
      </c>
    </row>
    <row r="10" spans="1:13" ht="34.5" customHeight="1">
      <c r="A10" s="5" t="s">
        <v>3</v>
      </c>
      <c r="B10" s="2">
        <v>636522</v>
      </c>
      <c r="C10" s="2">
        <v>640118</v>
      </c>
      <c r="E10" s="2">
        <v>44516</v>
      </c>
      <c r="F10" s="2">
        <v>44548</v>
      </c>
      <c r="H10" s="2">
        <v>190053</v>
      </c>
      <c r="I10" s="2">
        <v>190501</v>
      </c>
      <c r="J10" t="s">
        <v>20</v>
      </c>
      <c r="K10">
        <f>SUM(C10-B10+F10-E10+I10-H10)/2</f>
        <v>2038</v>
      </c>
      <c r="L10">
        <f>SUM(C10-B10+F10-E10+I10-H10)</f>
        <v>4076</v>
      </c>
      <c r="M10">
        <f>SUM(K10*0.04+K10)</f>
        <v>2119.52</v>
      </c>
    </row>
    <row r="11" spans="1:13" ht="34.5" customHeight="1">
      <c r="A11" s="5" t="s">
        <v>4</v>
      </c>
      <c r="B11" s="2">
        <v>640164</v>
      </c>
      <c r="C11" s="2">
        <v>643002</v>
      </c>
      <c r="E11" s="2">
        <v>44553</v>
      </c>
      <c r="F11" s="2">
        <v>44574</v>
      </c>
      <c r="H11" s="2">
        <v>190573</v>
      </c>
      <c r="I11" s="2">
        <v>190846</v>
      </c>
      <c r="J11" t="s">
        <v>21</v>
      </c>
      <c r="K11">
        <f>SUM(C11-B11+F11-E11+I11-H11)/2</f>
        <v>1566</v>
      </c>
      <c r="L11">
        <f>SUM(C11-B11+F11-E11+I11-H11)</f>
        <v>3132</v>
      </c>
      <c r="M11">
        <f>SUM(K11*0.04+K11)</f>
        <v>1628.64</v>
      </c>
    </row>
    <row r="12" spans="1:13" ht="34.5" customHeight="1">
      <c r="A12" s="5" t="s">
        <v>5</v>
      </c>
      <c r="B12" s="9">
        <v>643162</v>
      </c>
      <c r="C12" s="9">
        <v>646393</v>
      </c>
      <c r="D12" s="10"/>
      <c r="E12" s="9">
        <v>44581</v>
      </c>
      <c r="F12" s="9">
        <v>44606</v>
      </c>
      <c r="G12" s="10"/>
      <c r="H12" s="9">
        <v>190900</v>
      </c>
      <c r="I12" s="9">
        <v>191331</v>
      </c>
      <c r="J12" t="s">
        <v>22</v>
      </c>
      <c r="K12">
        <f>SUM(C12-B12+F12-E12+I12-H12)/2</f>
        <v>1843.5</v>
      </c>
      <c r="L12">
        <f>SUM(C12-B12+F12-E12+I12-H12)</f>
        <v>3687</v>
      </c>
      <c r="M12">
        <f>SUM(K12*0.04+K12)</f>
        <v>1917.24</v>
      </c>
    </row>
    <row r="13" spans="1:13" ht="34.5" customHeight="1">
      <c r="A13" s="5" t="s">
        <v>6</v>
      </c>
      <c r="B13" s="9">
        <v>646447</v>
      </c>
      <c r="C13" s="9">
        <v>648135</v>
      </c>
      <c r="D13" s="10"/>
      <c r="E13" s="9">
        <v>44642</v>
      </c>
      <c r="F13" s="9">
        <v>44650</v>
      </c>
      <c r="G13" s="10"/>
      <c r="H13" s="9">
        <v>191424</v>
      </c>
      <c r="I13" s="9">
        <v>191624</v>
      </c>
      <c r="J13" t="s">
        <v>23</v>
      </c>
      <c r="K13">
        <f>SUM(C13-B13+F13-E13+I13-H13)/2</f>
        <v>948</v>
      </c>
      <c r="L13">
        <f>SUM(C13-B13+F13-E13+I13-H13)</f>
        <v>1896</v>
      </c>
      <c r="M13">
        <f>SUM(K13*0.04+K13)</f>
        <v>985.92</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97.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40854</v>
      </c>
      <c r="C3" s="6">
        <v>40858</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648944</v>
      </c>
      <c r="C9" s="9">
        <v>652169</v>
      </c>
      <c r="D9" s="10"/>
      <c r="E9" s="9">
        <v>44669</v>
      </c>
      <c r="F9" s="9">
        <v>44702</v>
      </c>
      <c r="G9" s="10"/>
      <c r="H9" s="9">
        <v>191730</v>
      </c>
      <c r="I9" s="9">
        <v>192137</v>
      </c>
      <c r="J9" t="s">
        <v>19</v>
      </c>
      <c r="K9">
        <f>SUM(C9-B9+F9-E9+I9-H9)/2</f>
        <v>1832.5</v>
      </c>
      <c r="L9">
        <f>SUM(C9-B9+F9-E9+I9-H9)</f>
        <v>3665</v>
      </c>
      <c r="M9">
        <f>SUM(K9*0.04+K9)</f>
        <v>1905.8</v>
      </c>
    </row>
    <row r="10" spans="1:13" ht="34.5" customHeight="1">
      <c r="A10" s="5" t="s">
        <v>3</v>
      </c>
      <c r="B10" s="2">
        <v>652193</v>
      </c>
      <c r="C10" s="2">
        <v>655859</v>
      </c>
      <c r="E10" s="2">
        <v>44709</v>
      </c>
      <c r="F10" s="2">
        <v>44726</v>
      </c>
      <c r="H10" s="2">
        <v>192182</v>
      </c>
      <c r="I10" s="2">
        <v>192651</v>
      </c>
      <c r="J10" t="s">
        <v>20</v>
      </c>
      <c r="K10">
        <f>SUM(C10-B10+F10-E10+I10-H10)/2</f>
        <v>2076</v>
      </c>
      <c r="L10">
        <f>SUM(C10-B10+F10-E10+I10-H10)</f>
        <v>4152</v>
      </c>
      <c r="M10">
        <f>SUM(K10*0.04+K10)</f>
        <v>2159.04</v>
      </c>
    </row>
    <row r="11" spans="1:13" ht="34.5" customHeight="1">
      <c r="A11" s="5" t="s">
        <v>4</v>
      </c>
      <c r="B11" s="2">
        <v>655900</v>
      </c>
      <c r="C11" s="2">
        <v>658894</v>
      </c>
      <c r="E11" s="2">
        <v>44739</v>
      </c>
      <c r="F11" s="2">
        <v>44774</v>
      </c>
      <c r="H11" s="2">
        <v>192752</v>
      </c>
      <c r="I11" s="2">
        <v>193003</v>
      </c>
      <c r="J11" t="s">
        <v>21</v>
      </c>
      <c r="K11">
        <f>SUM(C11-B11+F11-E11+I11-H11)/2</f>
        <v>1640</v>
      </c>
      <c r="L11">
        <f>SUM(C11-B11+F11-E11+I11-H11)</f>
        <v>3280</v>
      </c>
      <c r="M11">
        <f>SUM(K11*0.04+K11)</f>
        <v>1705.6</v>
      </c>
    </row>
    <row r="12" spans="1:13" ht="34.5" customHeight="1">
      <c r="A12" s="5" t="s">
        <v>5</v>
      </c>
      <c r="B12" s="9">
        <v>658924</v>
      </c>
      <c r="C12" s="9">
        <v>662070</v>
      </c>
      <c r="D12" s="10"/>
      <c r="E12" s="9">
        <v>44787</v>
      </c>
      <c r="F12" s="9">
        <v>44816</v>
      </c>
      <c r="G12" s="10"/>
      <c r="H12" s="9">
        <v>193054</v>
      </c>
      <c r="I12" s="9">
        <v>193495</v>
      </c>
      <c r="J12" t="s">
        <v>22</v>
      </c>
      <c r="K12">
        <f>SUM(C12-B12+F12-E12+I12-H12)/2</f>
        <v>1808</v>
      </c>
      <c r="L12">
        <f>SUM(C12-B12+F12-E12+I12-H12)</f>
        <v>3616</v>
      </c>
      <c r="M12">
        <f>SUM(K12*0.04+K12)</f>
        <v>1880.32</v>
      </c>
    </row>
    <row r="13" spans="1:13" ht="34.5" customHeight="1">
      <c r="A13" s="5" t="s">
        <v>6</v>
      </c>
      <c r="B13" s="12"/>
      <c r="C13" s="12"/>
      <c r="D13" s="10"/>
      <c r="E13" s="12"/>
      <c r="F13" s="12"/>
      <c r="G13" s="10"/>
      <c r="H13" s="12"/>
      <c r="I13" s="12"/>
      <c r="J13" t="s">
        <v>23</v>
      </c>
      <c r="K13">
        <f>SUM(C13-B13+F13-E13+I13-H13)/2</f>
        <v>0</v>
      </c>
      <c r="L13">
        <f>SUM(C13-B13+F13-E13+I13-H13)</f>
        <v>0</v>
      </c>
      <c r="M13">
        <f>SUM(K13*0.04+K13)</f>
        <v>0</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98.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40861</v>
      </c>
      <c r="C3" s="6">
        <v>40865</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662718</v>
      </c>
      <c r="C9" s="9">
        <v>665620</v>
      </c>
      <c r="D9" s="10"/>
      <c r="E9" s="9">
        <v>44836</v>
      </c>
      <c r="F9" s="9">
        <v>44850</v>
      </c>
      <c r="G9" s="10"/>
      <c r="H9" s="9">
        <v>193592</v>
      </c>
      <c r="I9" s="9">
        <v>193865</v>
      </c>
      <c r="J9" t="s">
        <v>19</v>
      </c>
      <c r="K9">
        <f>SUM(C9-B9+F9-E9+I9-H9)/2</f>
        <v>1594.5</v>
      </c>
      <c r="L9">
        <f>SUM(C9-B9+F9-E9+I9-H9)</f>
        <v>3189</v>
      </c>
      <c r="M9">
        <f>SUM(K9*0.04+K9)</f>
        <v>1658.28</v>
      </c>
    </row>
    <row r="10" spans="1:13" ht="34.5" customHeight="1">
      <c r="A10" s="5" t="s">
        <v>3</v>
      </c>
      <c r="B10" s="2">
        <v>665668</v>
      </c>
      <c r="C10" s="2">
        <v>669389</v>
      </c>
      <c r="E10" s="2">
        <v>44859</v>
      </c>
      <c r="F10" s="2">
        <v>44894</v>
      </c>
      <c r="H10" s="2">
        <v>193921</v>
      </c>
      <c r="I10" s="2">
        <v>194438</v>
      </c>
      <c r="J10" t="s">
        <v>20</v>
      </c>
      <c r="K10">
        <f>SUM(C10-B10+F10-E10+I10-H10)/2</f>
        <v>2136.5</v>
      </c>
      <c r="L10">
        <f>SUM(C10-B10+F10-E10+I10-H10)</f>
        <v>4273</v>
      </c>
      <c r="M10">
        <f>SUM(K10*0.04+K10)</f>
        <v>2221.96</v>
      </c>
    </row>
    <row r="11" spans="1:13" ht="34.5" customHeight="1">
      <c r="A11" s="5" t="s">
        <v>4</v>
      </c>
      <c r="B11" s="2">
        <v>669424</v>
      </c>
      <c r="C11" s="2">
        <v>672267</v>
      </c>
      <c r="E11" s="2">
        <v>44914</v>
      </c>
      <c r="F11" s="2">
        <v>44931</v>
      </c>
      <c r="H11" s="2">
        <v>194519</v>
      </c>
      <c r="I11" s="2">
        <v>194833</v>
      </c>
      <c r="J11" t="s">
        <v>21</v>
      </c>
      <c r="K11">
        <f>SUM(C11-B11+F11-E11+I11-H11)/2</f>
        <v>1587</v>
      </c>
      <c r="L11">
        <f>SUM(C11-B11+F11-E11+I11-H11)</f>
        <v>3174</v>
      </c>
      <c r="M11">
        <f>SUM(K11*0.04+K11)</f>
        <v>1650.48</v>
      </c>
    </row>
    <row r="12" spans="1:13" ht="34.5" customHeight="1">
      <c r="A12" s="5" t="s">
        <v>5</v>
      </c>
      <c r="B12" s="9">
        <v>672337</v>
      </c>
      <c r="C12" s="9">
        <v>675718</v>
      </c>
      <c r="D12" s="10"/>
      <c r="E12" s="9">
        <v>44940</v>
      </c>
      <c r="F12" s="9">
        <v>44968</v>
      </c>
      <c r="G12" s="10"/>
      <c r="H12" s="9">
        <v>194908</v>
      </c>
      <c r="I12" s="9">
        <v>195345</v>
      </c>
      <c r="J12" t="s">
        <v>22</v>
      </c>
      <c r="K12">
        <f>SUM(C12-B12+F12-E12+I12-H12)/2</f>
        <v>1923</v>
      </c>
      <c r="L12">
        <f>SUM(C12-B12+F12-E12+I12-H12)</f>
        <v>3846</v>
      </c>
      <c r="M12">
        <f>SUM(K12*0.04+K12)</f>
        <v>1999.92</v>
      </c>
    </row>
    <row r="13" spans="1:13" ht="34.5" customHeight="1">
      <c r="A13" s="5" t="s">
        <v>6</v>
      </c>
      <c r="B13" s="9">
        <v>675779</v>
      </c>
      <c r="C13" s="9">
        <v>677377</v>
      </c>
      <c r="D13" s="10"/>
      <c r="E13" s="9">
        <v>44975</v>
      </c>
      <c r="F13" s="9">
        <v>44989</v>
      </c>
      <c r="G13" s="10"/>
      <c r="H13" s="9">
        <v>195409</v>
      </c>
      <c r="I13" s="9">
        <v>195583</v>
      </c>
      <c r="J13" t="s">
        <v>23</v>
      </c>
      <c r="K13">
        <f>SUM(C13-B13+F13-E13+I13-H13)/2</f>
        <v>893</v>
      </c>
      <c r="L13">
        <f>SUM(C13-B13+F13-E13+I13-H13)</f>
        <v>1786</v>
      </c>
      <c r="M13">
        <f>SUM(K13*0.04+K13)</f>
        <v>928.72</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xl/worksheets/sheet99.xml><?xml version="1.0" encoding="utf-8"?>
<worksheet xmlns="http://schemas.openxmlformats.org/spreadsheetml/2006/main" xmlns:r="http://schemas.openxmlformats.org/officeDocument/2006/relationships">
  <dimension ref="A1:M20"/>
  <sheetViews>
    <sheetView workbookViewId="0">
      <selection activeCell="B9" sqref="B9"/>
    </sheetView>
  </sheetViews>
  <sheetFormatPr defaultRowHeight="12.75"/>
  <cols>
    <col min="1" max="1" width="13" customWidth="1"/>
    <col min="2" max="2" width="19.7109375" customWidth="1"/>
    <col min="3" max="3" width="18.7109375" customWidth="1"/>
    <col min="4" max="4" width="4.7109375" customWidth="1"/>
    <col min="5" max="6" width="18.7109375" customWidth="1"/>
    <col min="7" max="7" width="4.7109375" customWidth="1"/>
    <col min="8" max="9" width="18.7109375" customWidth="1"/>
    <col min="10" max="10" width="15.5703125" bestFit="1" customWidth="1"/>
    <col min="11" max="11" width="15" bestFit="1" customWidth="1"/>
    <col min="12" max="12" width="15" customWidth="1"/>
  </cols>
  <sheetData>
    <row r="1" spans="1:13" ht="20.25">
      <c r="A1" s="35" t="s">
        <v>0</v>
      </c>
      <c r="B1" s="35"/>
      <c r="C1" s="35"/>
      <c r="D1" s="35"/>
      <c r="E1" s="35"/>
      <c r="F1" s="35"/>
      <c r="G1" s="35"/>
      <c r="H1" s="35"/>
      <c r="I1" s="35"/>
    </row>
    <row r="3" spans="1:13" ht="13.5" thickBot="1">
      <c r="A3" s="5" t="s">
        <v>1</v>
      </c>
      <c r="B3" s="6">
        <v>40868</v>
      </c>
      <c r="C3" s="6">
        <v>40872</v>
      </c>
    </row>
    <row r="4" spans="1:13">
      <c r="B4" s="1"/>
      <c r="C4" s="1"/>
    </row>
    <row r="5" spans="1:13">
      <c r="B5" s="1"/>
      <c r="C5" s="1"/>
    </row>
    <row r="6" spans="1:13">
      <c r="B6" s="36" t="s">
        <v>9</v>
      </c>
      <c r="C6" s="36"/>
      <c r="E6" s="37" t="s">
        <v>10</v>
      </c>
      <c r="F6" s="37"/>
      <c r="H6" s="37" t="s">
        <v>11</v>
      </c>
      <c r="I6" s="37"/>
    </row>
    <row r="7" spans="1:13">
      <c r="B7" s="3" t="s">
        <v>12</v>
      </c>
      <c r="C7" s="4" t="s">
        <v>16</v>
      </c>
      <c r="E7" s="5" t="s">
        <v>14</v>
      </c>
      <c r="F7" s="5" t="s">
        <v>15</v>
      </c>
      <c r="H7" s="5" t="s">
        <v>12</v>
      </c>
      <c r="I7" s="5" t="s">
        <v>13</v>
      </c>
    </row>
    <row r="8" spans="1:13">
      <c r="B8" s="5" t="s">
        <v>7</v>
      </c>
      <c r="C8" s="5" t="s">
        <v>8</v>
      </c>
      <c r="E8" s="5" t="s">
        <v>7</v>
      </c>
      <c r="F8" s="5" t="s">
        <v>8</v>
      </c>
      <c r="H8" s="5" t="s">
        <v>7</v>
      </c>
      <c r="I8" s="5" t="s">
        <v>8</v>
      </c>
      <c r="K8" s="7" t="s">
        <v>25</v>
      </c>
      <c r="L8" s="7" t="s">
        <v>26</v>
      </c>
      <c r="M8" t="s">
        <v>27</v>
      </c>
    </row>
    <row r="9" spans="1:13" ht="34.5" customHeight="1">
      <c r="A9" s="5" t="s">
        <v>2</v>
      </c>
      <c r="B9" s="9">
        <v>678144</v>
      </c>
      <c r="C9" s="9">
        <v>681009</v>
      </c>
      <c r="D9" s="10"/>
      <c r="E9" s="9">
        <v>45016</v>
      </c>
      <c r="F9" s="9">
        <v>45040</v>
      </c>
      <c r="G9" s="10"/>
      <c r="H9" s="9">
        <v>195667</v>
      </c>
      <c r="I9" s="9">
        <v>196008</v>
      </c>
      <c r="J9" t="s">
        <v>19</v>
      </c>
      <c r="K9">
        <f>SUM(C9-B9+F9-E9+I9-H9)/2</f>
        <v>1615</v>
      </c>
      <c r="L9">
        <f>SUM(C9-B9+F9-E9+I9-H9)</f>
        <v>3230</v>
      </c>
      <c r="M9">
        <f>SUM(K9*0.04+K9)</f>
        <v>1679.6</v>
      </c>
    </row>
    <row r="10" spans="1:13" ht="34.5" customHeight="1">
      <c r="A10" s="5" t="s">
        <v>3</v>
      </c>
      <c r="B10" s="2">
        <v>681043</v>
      </c>
      <c r="C10" s="2">
        <v>684526</v>
      </c>
      <c r="E10" s="2">
        <v>45055</v>
      </c>
      <c r="F10" s="2">
        <v>45085</v>
      </c>
      <c r="H10" s="2">
        <v>196032</v>
      </c>
      <c r="I10" s="2">
        <v>196471</v>
      </c>
      <c r="J10" t="s">
        <v>20</v>
      </c>
      <c r="K10">
        <f>SUM(C10-B10+F10-E10+I10-H10)/2</f>
        <v>1976</v>
      </c>
      <c r="L10">
        <f>SUM(C10-B10+F10-E10+I10-H10)</f>
        <v>3952</v>
      </c>
      <c r="M10">
        <f>SUM(K10*0.04+K10)</f>
        <v>2055.04</v>
      </c>
    </row>
    <row r="11" spans="1:13" ht="34.5" customHeight="1">
      <c r="A11" s="5" t="s">
        <v>4</v>
      </c>
      <c r="B11" s="2">
        <v>684584</v>
      </c>
      <c r="C11" s="2">
        <v>686712</v>
      </c>
      <c r="E11" s="2">
        <v>45100</v>
      </c>
      <c r="F11" s="2">
        <v>45117</v>
      </c>
      <c r="H11" s="2">
        <v>196539</v>
      </c>
      <c r="I11" s="2">
        <v>196781</v>
      </c>
      <c r="J11" t="s">
        <v>21</v>
      </c>
      <c r="K11">
        <f>SUM(C11-B11+F11-E11+I11-H11)/2</f>
        <v>1193.5</v>
      </c>
      <c r="L11">
        <f>SUM(C11-B11+F11-E11+I11-H11)</f>
        <v>2387</v>
      </c>
      <c r="M11">
        <f>SUM(K11*0.04+K11)</f>
        <v>1241.24</v>
      </c>
    </row>
    <row r="12" spans="1:13" ht="34.5" customHeight="1">
      <c r="A12" s="5" t="s">
        <v>5</v>
      </c>
      <c r="B12" s="12"/>
      <c r="C12" s="12"/>
      <c r="D12" s="10"/>
      <c r="E12" s="12"/>
      <c r="F12" s="12"/>
      <c r="G12" s="10"/>
      <c r="H12" s="12"/>
      <c r="I12" s="12"/>
      <c r="J12" t="s">
        <v>22</v>
      </c>
      <c r="K12">
        <f>SUM(C12-B12+F12-E12+I12-H12)/2</f>
        <v>0</v>
      </c>
      <c r="L12">
        <f>SUM(C12-B12+F12-E12+I12-H12)</f>
        <v>0</v>
      </c>
      <c r="M12">
        <f>SUM(K12*0.04+K12)</f>
        <v>0</v>
      </c>
    </row>
    <row r="13" spans="1:13" ht="34.5" customHeight="1">
      <c r="A13" s="5" t="s">
        <v>6</v>
      </c>
      <c r="B13" s="12"/>
      <c r="C13" s="12"/>
      <c r="D13" s="10"/>
      <c r="E13" s="12"/>
      <c r="F13" s="12"/>
      <c r="G13" s="10"/>
      <c r="H13" s="12"/>
      <c r="I13" s="12"/>
      <c r="J13" t="s">
        <v>23</v>
      </c>
      <c r="K13">
        <f>SUM(C13-B13+F13-E13+I13-H13)/2</f>
        <v>0</v>
      </c>
      <c r="L13">
        <f>SUM(C13-B13+F13-E13+I13-H13)</f>
        <v>0</v>
      </c>
      <c r="M13">
        <f>SUM(K13*0.04+K13)</f>
        <v>0</v>
      </c>
    </row>
    <row r="17" spans="1:6">
      <c r="A17" s="5" t="s">
        <v>17</v>
      </c>
      <c r="B17" s="34" t="s">
        <v>18</v>
      </c>
      <c r="C17" s="34"/>
      <c r="D17" s="34"/>
      <c r="E17" s="34"/>
      <c r="F17" s="34"/>
    </row>
    <row r="18" spans="1:6">
      <c r="B18" s="34"/>
      <c r="C18" s="34"/>
      <c r="D18" s="34"/>
      <c r="E18" s="34"/>
      <c r="F18" s="34"/>
    </row>
    <row r="19" spans="1:6">
      <c r="B19" s="34"/>
      <c r="C19" s="34"/>
      <c r="D19" s="34"/>
      <c r="E19" s="34"/>
      <c r="F19" s="34"/>
    </row>
    <row r="20" spans="1:6">
      <c r="B20" s="34"/>
      <c r="C20" s="34"/>
      <c r="D20" s="34"/>
      <c r="E20" s="34"/>
      <c r="F20" s="34"/>
    </row>
  </sheetData>
  <mergeCells count="5">
    <mergeCell ref="A1:I1"/>
    <mergeCell ref="B6:C6"/>
    <mergeCell ref="E6:F6"/>
    <mergeCell ref="H6:I6"/>
    <mergeCell ref="B17:F20"/>
  </mergeCells>
  <pageMargins left="0.25" right="0.25" top="0.5" bottom="0.5" header="0.5" footer="0.5"/>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128</vt:i4>
      </vt:variant>
    </vt:vector>
  </HeadingPairs>
  <TitlesOfParts>
    <vt:vector size="128" baseType="lpstr">
      <vt:lpstr>11-30-2009</vt:lpstr>
      <vt:lpstr>12-07-2009</vt:lpstr>
      <vt:lpstr>01-04-2010</vt:lpstr>
      <vt:lpstr>01-11-2010</vt:lpstr>
      <vt:lpstr>01-19-2010</vt:lpstr>
      <vt:lpstr>01-25-2010</vt:lpstr>
      <vt:lpstr>02-01-2010</vt:lpstr>
      <vt:lpstr>02-08-2010</vt:lpstr>
      <vt:lpstr>02-15-2010</vt:lpstr>
      <vt:lpstr>02-22-2010</vt:lpstr>
      <vt:lpstr>03-01-2010</vt:lpstr>
      <vt:lpstr>03-08-2010</vt:lpstr>
      <vt:lpstr>03-15-2010</vt:lpstr>
      <vt:lpstr>03-22-2010</vt:lpstr>
      <vt:lpstr>03-29-2010</vt:lpstr>
      <vt:lpstr>04-05-2010</vt:lpstr>
      <vt:lpstr>04-12-2010</vt:lpstr>
      <vt:lpstr>04-19-2010</vt:lpstr>
      <vt:lpstr>04-26-2010</vt:lpstr>
      <vt:lpstr>05-03-2010</vt:lpstr>
      <vt:lpstr>05-10-2010</vt:lpstr>
      <vt:lpstr>05-17-2010</vt:lpstr>
      <vt:lpstr>05-24-2010</vt:lpstr>
      <vt:lpstr>05-31-2010</vt:lpstr>
      <vt:lpstr>06-07-2010</vt:lpstr>
      <vt:lpstr>06-14-2010</vt:lpstr>
      <vt:lpstr>06-21-2010</vt:lpstr>
      <vt:lpstr>06-28-2010</vt:lpstr>
      <vt:lpstr>07-05-2010</vt:lpstr>
      <vt:lpstr>07-12-2010</vt:lpstr>
      <vt:lpstr>07-19-2010</vt:lpstr>
      <vt:lpstr>07-26-2010</vt:lpstr>
      <vt:lpstr>08-02-2010</vt:lpstr>
      <vt:lpstr>08-09-2010</vt:lpstr>
      <vt:lpstr>08-16-2010</vt:lpstr>
      <vt:lpstr>08-23-2010</vt:lpstr>
      <vt:lpstr>08-30-2010</vt:lpstr>
      <vt:lpstr>09-06-2010</vt:lpstr>
      <vt:lpstr>09-13-2010</vt:lpstr>
      <vt:lpstr>09-20-2010</vt:lpstr>
      <vt:lpstr>09-27-2010</vt:lpstr>
      <vt:lpstr>10-04-2010</vt:lpstr>
      <vt:lpstr>10-11-2010</vt:lpstr>
      <vt:lpstr>10-18-2010</vt:lpstr>
      <vt:lpstr>10-25-2010</vt:lpstr>
      <vt:lpstr>11-01-2010</vt:lpstr>
      <vt:lpstr>11-08-2010</vt:lpstr>
      <vt:lpstr>11-15-2010</vt:lpstr>
      <vt:lpstr>11-22-2010</vt:lpstr>
      <vt:lpstr>11-29-2010</vt:lpstr>
      <vt:lpstr>12-06-2010</vt:lpstr>
      <vt:lpstr>12-13-2010</vt:lpstr>
      <vt:lpstr>01-03-2011</vt:lpstr>
      <vt:lpstr>01-10-2011</vt:lpstr>
      <vt:lpstr>01-17-2011</vt:lpstr>
      <vt:lpstr>01-24-2011</vt:lpstr>
      <vt:lpstr>01-31-2011</vt:lpstr>
      <vt:lpstr>02-07-2011</vt:lpstr>
      <vt:lpstr>02-14-2011</vt:lpstr>
      <vt:lpstr>02-21-2011</vt:lpstr>
      <vt:lpstr>02-28-2011</vt:lpstr>
      <vt:lpstr>03-07-2011</vt:lpstr>
      <vt:lpstr>03-14-2011</vt:lpstr>
      <vt:lpstr>03-21-2011</vt:lpstr>
      <vt:lpstr>03-28-2011</vt:lpstr>
      <vt:lpstr>04-04-2011</vt:lpstr>
      <vt:lpstr>04-11-2011</vt:lpstr>
      <vt:lpstr>04-18-2011</vt:lpstr>
      <vt:lpstr>04-25-2011</vt:lpstr>
      <vt:lpstr>05-02-2011</vt:lpstr>
      <vt:lpstr>05-09-2011</vt:lpstr>
      <vt:lpstr>05-16-2011</vt:lpstr>
      <vt:lpstr>05-23-2011</vt:lpstr>
      <vt:lpstr>05-31-2011</vt:lpstr>
      <vt:lpstr>06-06-2011</vt:lpstr>
      <vt:lpstr>06-13-2011</vt:lpstr>
      <vt:lpstr>06-20-2011</vt:lpstr>
      <vt:lpstr>06-27-2011</vt:lpstr>
      <vt:lpstr>07-04-2011</vt:lpstr>
      <vt:lpstr>07-11-2011</vt:lpstr>
      <vt:lpstr>07-18-2011</vt:lpstr>
      <vt:lpstr>07-25-2011</vt:lpstr>
      <vt:lpstr>08-01-2011</vt:lpstr>
      <vt:lpstr>08-08-2011</vt:lpstr>
      <vt:lpstr>08-15-2011</vt:lpstr>
      <vt:lpstr>08-22-2011</vt:lpstr>
      <vt:lpstr>08-29-2011</vt:lpstr>
      <vt:lpstr>09-05-2011</vt:lpstr>
      <vt:lpstr>09-12-2011</vt:lpstr>
      <vt:lpstr>09-19-2011</vt:lpstr>
      <vt:lpstr>09-26-2011</vt:lpstr>
      <vt:lpstr>10-03-2011</vt:lpstr>
      <vt:lpstr>10-10-2011</vt:lpstr>
      <vt:lpstr>10-17-2011</vt:lpstr>
      <vt:lpstr>10-24-2011</vt:lpstr>
      <vt:lpstr>10-31-2011</vt:lpstr>
      <vt:lpstr>11-07-2011</vt:lpstr>
      <vt:lpstr>11-14-2011</vt:lpstr>
      <vt:lpstr>11-21-2011</vt:lpstr>
      <vt:lpstr>11-28-2011</vt:lpstr>
      <vt:lpstr>12-05-2011</vt:lpstr>
      <vt:lpstr>12-12-2011</vt:lpstr>
      <vt:lpstr>01-02-2012</vt:lpstr>
      <vt:lpstr>01-09-2012</vt:lpstr>
      <vt:lpstr>01-16-2012</vt:lpstr>
      <vt:lpstr>01-23-2012</vt:lpstr>
      <vt:lpstr>01-30-2012</vt:lpstr>
      <vt:lpstr>02-06-2012</vt:lpstr>
      <vt:lpstr>02-13-2012</vt:lpstr>
      <vt:lpstr>02-20-2012</vt:lpstr>
      <vt:lpstr>02-27-2012</vt:lpstr>
      <vt:lpstr>03-12-2012</vt:lpstr>
      <vt:lpstr>03-19-2012</vt:lpstr>
      <vt:lpstr>03-26-2012</vt:lpstr>
      <vt:lpstr>04-02-2012</vt:lpstr>
      <vt:lpstr>04-09-2012</vt:lpstr>
      <vt:lpstr>04-16-2012</vt:lpstr>
      <vt:lpstr>04-23-2012</vt:lpstr>
      <vt:lpstr>04-30-2012</vt:lpstr>
      <vt:lpstr>05-07-2012</vt:lpstr>
      <vt:lpstr>05-14-2012</vt:lpstr>
      <vt:lpstr>05-21-2012</vt:lpstr>
      <vt:lpstr>05-28-2012</vt:lpstr>
      <vt:lpstr>06-04-2012</vt:lpstr>
      <vt:lpstr>06-11-2012</vt:lpstr>
      <vt:lpstr>06-18-2012</vt:lpstr>
      <vt:lpstr>06-25-2012</vt:lpstr>
      <vt:lpstr>Report Calc</vt:lpstr>
    </vt:vector>
  </TitlesOfParts>
  <Company>Edison College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Edison College</dc:creator>
  <cp:lastModifiedBy>Circ Desk Computer</cp:lastModifiedBy>
  <cp:lastPrinted>2012-06-18T10:30:25Z</cp:lastPrinted>
  <dcterms:created xsi:type="dcterms:W3CDTF">2009-11-23T19:22:28Z</dcterms:created>
  <dcterms:modified xsi:type="dcterms:W3CDTF">2012-07-23T11:31:05Z</dcterms:modified>
</cp:coreProperties>
</file>